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приложение2" sheetId="2" r:id="rId1"/>
  </sheets>
  <calcPr calcId="145621"/>
</workbook>
</file>

<file path=xl/calcChain.xml><?xml version="1.0" encoding="utf-8"?>
<calcChain xmlns="http://schemas.openxmlformats.org/spreadsheetml/2006/main">
  <c r="U556" i="2" l="1"/>
  <c r="D556" i="2"/>
  <c r="X555" i="2"/>
  <c r="M555" i="2"/>
  <c r="L555" i="2"/>
  <c r="F555" i="2"/>
  <c r="X554" i="2"/>
  <c r="M554" i="2"/>
  <c r="L554" i="2"/>
  <c r="F554" i="2"/>
  <c r="X553" i="2"/>
  <c r="M553" i="2"/>
  <c r="L553" i="2"/>
  <c r="F553" i="2"/>
  <c r="X552" i="2"/>
  <c r="M552" i="2"/>
  <c r="L552" i="2"/>
  <c r="F552" i="2"/>
  <c r="X551" i="2"/>
  <c r="M551" i="2"/>
  <c r="L551" i="2"/>
  <c r="F551" i="2"/>
  <c r="X550" i="2"/>
  <c r="M550" i="2"/>
  <c r="L550" i="2"/>
  <c r="F550" i="2"/>
  <c r="X549" i="2"/>
  <c r="M549" i="2"/>
  <c r="L549" i="2"/>
  <c r="F549" i="2"/>
  <c r="X548" i="2"/>
  <c r="M548" i="2"/>
  <c r="L548" i="2"/>
  <c r="F548" i="2"/>
  <c r="X547" i="2"/>
  <c r="M547" i="2"/>
  <c r="L547" i="2"/>
  <c r="F547" i="2"/>
  <c r="X546" i="2"/>
  <c r="M546" i="2"/>
  <c r="L546" i="2"/>
  <c r="F546" i="2"/>
  <c r="X545" i="2"/>
  <c r="M545" i="2"/>
  <c r="L545" i="2"/>
  <c r="F545" i="2"/>
  <c r="X484" i="2"/>
  <c r="V484" i="2"/>
  <c r="S484" i="2" s="1"/>
  <c r="M484" i="2"/>
  <c r="L484" i="2"/>
  <c r="F484" i="2"/>
  <c r="X483" i="2"/>
  <c r="V483" i="2"/>
  <c r="S483" i="2" s="1"/>
  <c r="M483" i="2"/>
  <c r="L483" i="2"/>
  <c r="F483" i="2"/>
  <c r="X482" i="2"/>
  <c r="V482" i="2"/>
  <c r="S482" i="2" s="1"/>
  <c r="M482" i="2"/>
  <c r="L482" i="2"/>
  <c r="F482" i="2"/>
  <c r="X481" i="2"/>
  <c r="V481" i="2"/>
  <c r="S481" i="2" s="1"/>
  <c r="M481" i="2"/>
  <c r="L481" i="2"/>
  <c r="F481" i="2"/>
  <c r="X480" i="2"/>
  <c r="V480" i="2"/>
  <c r="S480" i="2" s="1"/>
  <c r="M480" i="2"/>
  <c r="L480" i="2"/>
  <c r="F480" i="2"/>
  <c r="X479" i="2"/>
  <c r="V479" i="2"/>
  <c r="S479" i="2" s="1"/>
  <c r="M479" i="2"/>
  <c r="L479" i="2"/>
  <c r="F479" i="2"/>
  <c r="X478" i="2"/>
  <c r="V478" i="2"/>
  <c r="S478" i="2" s="1"/>
  <c r="M478" i="2"/>
  <c r="L478" i="2"/>
  <c r="F478" i="2"/>
  <c r="X477" i="2"/>
  <c r="V477" i="2"/>
  <c r="S477" i="2" s="1"/>
  <c r="M477" i="2"/>
  <c r="L477" i="2"/>
  <c r="F477" i="2"/>
  <c r="X476" i="2"/>
  <c r="V476" i="2"/>
  <c r="S476" i="2" s="1"/>
  <c r="M476" i="2"/>
  <c r="L476" i="2"/>
  <c r="F476" i="2"/>
  <c r="X475" i="2"/>
  <c r="V475" i="2"/>
  <c r="S475" i="2" s="1"/>
  <c r="M475" i="2"/>
  <c r="L475" i="2"/>
  <c r="F475" i="2"/>
  <c r="X474" i="2"/>
  <c r="V474" i="2"/>
  <c r="S474" i="2" s="1"/>
  <c r="M474" i="2"/>
  <c r="L474" i="2"/>
  <c r="F474" i="2"/>
  <c r="X473" i="2"/>
  <c r="V473" i="2"/>
  <c r="S473" i="2" s="1"/>
  <c r="M473" i="2"/>
  <c r="L473" i="2"/>
  <c r="F473" i="2"/>
  <c r="X472" i="2"/>
  <c r="V472" i="2"/>
  <c r="S472" i="2" s="1"/>
  <c r="M472" i="2"/>
  <c r="L472" i="2"/>
  <c r="F472" i="2"/>
  <c r="X471" i="2"/>
  <c r="V471" i="2"/>
  <c r="S471" i="2" s="1"/>
  <c r="M471" i="2"/>
  <c r="L471" i="2"/>
  <c r="F471" i="2"/>
  <c r="X470" i="2"/>
  <c r="V470" i="2"/>
  <c r="S470" i="2" s="1"/>
  <c r="M470" i="2"/>
  <c r="L470" i="2"/>
  <c r="F470" i="2"/>
  <c r="X469" i="2"/>
  <c r="V469" i="2"/>
  <c r="S469" i="2" s="1"/>
  <c r="M469" i="2"/>
  <c r="L469" i="2"/>
  <c r="F469" i="2"/>
  <c r="X468" i="2"/>
  <c r="V468" i="2"/>
  <c r="S468" i="2" s="1"/>
  <c r="M468" i="2"/>
  <c r="L468" i="2"/>
  <c r="F468" i="2"/>
  <c r="X467" i="2"/>
  <c r="V467" i="2"/>
  <c r="S467" i="2" s="1"/>
  <c r="M467" i="2"/>
  <c r="L467" i="2"/>
  <c r="F467" i="2"/>
  <c r="X466" i="2"/>
  <c r="V466" i="2"/>
  <c r="S466" i="2" s="1"/>
  <c r="M466" i="2"/>
  <c r="L466" i="2"/>
  <c r="F466" i="2"/>
  <c r="X465" i="2"/>
  <c r="V465" i="2"/>
  <c r="S465" i="2" s="1"/>
  <c r="M465" i="2"/>
  <c r="L465" i="2"/>
  <c r="F465" i="2"/>
  <c r="X464" i="2"/>
  <c r="V464" i="2"/>
  <c r="S464" i="2" s="1"/>
  <c r="M464" i="2"/>
  <c r="L464" i="2"/>
  <c r="F464" i="2"/>
  <c r="X463" i="2"/>
  <c r="V463" i="2"/>
  <c r="S463" i="2" s="1"/>
  <c r="M463" i="2"/>
  <c r="L463" i="2"/>
  <c r="F463" i="2"/>
  <c r="X462" i="2"/>
  <c r="V462" i="2"/>
  <c r="S462" i="2" s="1"/>
  <c r="M462" i="2"/>
  <c r="L462" i="2"/>
  <c r="F462" i="2"/>
  <c r="X461" i="2"/>
  <c r="V461" i="2"/>
  <c r="S461" i="2" s="1"/>
  <c r="M461" i="2"/>
  <c r="L461" i="2"/>
  <c r="F461" i="2"/>
  <c r="X460" i="2"/>
  <c r="V460" i="2"/>
  <c r="S460" i="2" s="1"/>
  <c r="M460" i="2"/>
  <c r="L460" i="2"/>
  <c r="F460" i="2"/>
  <c r="X459" i="2"/>
  <c r="V459" i="2"/>
  <c r="S459" i="2" s="1"/>
  <c r="M459" i="2"/>
  <c r="L459" i="2"/>
  <c r="F459" i="2"/>
  <c r="X458" i="2"/>
  <c r="V458" i="2"/>
  <c r="S458" i="2" s="1"/>
  <c r="M458" i="2"/>
  <c r="L458" i="2"/>
  <c r="F458" i="2"/>
  <c r="X457" i="2"/>
  <c r="V457" i="2"/>
  <c r="S457" i="2" s="1"/>
  <c r="M457" i="2"/>
  <c r="L457" i="2"/>
  <c r="F457" i="2"/>
  <c r="X456" i="2"/>
  <c r="V456" i="2"/>
  <c r="S456" i="2" s="1"/>
  <c r="M456" i="2"/>
  <c r="L456" i="2"/>
  <c r="F456" i="2"/>
  <c r="X455" i="2"/>
  <c r="V455" i="2"/>
  <c r="S455" i="2" s="1"/>
  <c r="M455" i="2"/>
  <c r="L455" i="2"/>
  <c r="F455" i="2"/>
  <c r="X454" i="2"/>
  <c r="V454" i="2"/>
  <c r="S454" i="2" s="1"/>
  <c r="M454" i="2"/>
  <c r="L454" i="2"/>
  <c r="F454" i="2"/>
  <c r="X453" i="2"/>
  <c r="V453" i="2"/>
  <c r="S453" i="2" s="1"/>
  <c r="M453" i="2"/>
  <c r="L453" i="2"/>
  <c r="F453" i="2"/>
  <c r="X452" i="2"/>
  <c r="V452" i="2"/>
  <c r="S452" i="2" s="1"/>
  <c r="M452" i="2"/>
  <c r="L452" i="2"/>
  <c r="F452" i="2"/>
  <c r="X451" i="2"/>
  <c r="V451" i="2"/>
  <c r="S451" i="2" s="1"/>
  <c r="M451" i="2"/>
  <c r="L451" i="2"/>
  <c r="F451" i="2"/>
  <c r="X450" i="2"/>
  <c r="V450" i="2"/>
  <c r="S450" i="2" s="1"/>
  <c r="M450" i="2"/>
  <c r="L450" i="2"/>
  <c r="F450" i="2"/>
  <c r="X449" i="2"/>
  <c r="V449" i="2"/>
  <c r="S449" i="2" s="1"/>
  <c r="M449" i="2"/>
  <c r="L449" i="2"/>
  <c r="F449" i="2"/>
  <c r="X448" i="2"/>
  <c r="V448" i="2"/>
  <c r="S448" i="2" s="1"/>
  <c r="M448" i="2"/>
  <c r="L448" i="2"/>
  <c r="F448" i="2"/>
  <c r="X447" i="2"/>
  <c r="V447" i="2"/>
  <c r="S447" i="2" s="1"/>
  <c r="M447" i="2"/>
  <c r="L447" i="2"/>
  <c r="F447" i="2"/>
  <c r="X446" i="2"/>
  <c r="V446" i="2"/>
  <c r="S446" i="2" s="1"/>
  <c r="M446" i="2"/>
  <c r="L446" i="2"/>
  <c r="F446" i="2"/>
  <c r="X445" i="2"/>
  <c r="V445" i="2"/>
  <c r="S445" i="2" s="1"/>
  <c r="M445" i="2"/>
  <c r="L445" i="2"/>
  <c r="F445" i="2"/>
  <c r="X444" i="2"/>
  <c r="V444" i="2"/>
  <c r="S444" i="2" s="1"/>
  <c r="M444" i="2"/>
  <c r="L444" i="2"/>
  <c r="F444" i="2"/>
  <c r="X443" i="2"/>
  <c r="V443" i="2"/>
  <c r="S443" i="2" s="1"/>
  <c r="M443" i="2"/>
  <c r="L443" i="2"/>
  <c r="F443" i="2"/>
  <c r="X442" i="2"/>
  <c r="V442" i="2"/>
  <c r="S442" i="2" s="1"/>
  <c r="M442" i="2"/>
  <c r="L442" i="2"/>
  <c r="F442" i="2"/>
  <c r="X441" i="2"/>
  <c r="V441" i="2"/>
  <c r="S441" i="2" s="1"/>
  <c r="M441" i="2"/>
  <c r="L441" i="2"/>
  <c r="F441" i="2"/>
  <c r="X440" i="2"/>
  <c r="V440" i="2"/>
  <c r="S440" i="2" s="1"/>
  <c r="M440" i="2"/>
  <c r="L440" i="2"/>
  <c r="F440" i="2"/>
  <c r="X439" i="2"/>
  <c r="V439" i="2"/>
  <c r="S439" i="2" s="1"/>
  <c r="M439" i="2"/>
  <c r="L439" i="2"/>
  <c r="F439" i="2"/>
  <c r="X438" i="2"/>
  <c r="V438" i="2"/>
  <c r="S438" i="2" s="1"/>
  <c r="M438" i="2"/>
  <c r="L438" i="2"/>
  <c r="F438" i="2"/>
  <c r="X437" i="2"/>
  <c r="V437" i="2"/>
  <c r="S437" i="2" s="1"/>
  <c r="M437" i="2"/>
  <c r="L437" i="2"/>
  <c r="F437" i="2"/>
  <c r="X436" i="2"/>
  <c r="V436" i="2"/>
  <c r="S436" i="2" s="1"/>
  <c r="M436" i="2"/>
  <c r="L436" i="2"/>
  <c r="F436" i="2"/>
  <c r="X435" i="2"/>
  <c r="V435" i="2"/>
  <c r="S435" i="2" s="1"/>
  <c r="M435" i="2"/>
  <c r="L435" i="2"/>
  <c r="F435" i="2"/>
  <c r="X434" i="2"/>
  <c r="V434" i="2"/>
  <c r="S434" i="2" s="1"/>
  <c r="M434" i="2"/>
  <c r="L434" i="2"/>
  <c r="F434" i="2"/>
  <c r="X433" i="2"/>
  <c r="V433" i="2"/>
  <c r="S433" i="2" s="1"/>
  <c r="M433" i="2"/>
  <c r="L433" i="2"/>
  <c r="F433" i="2"/>
  <c r="X432" i="2"/>
  <c r="V432" i="2"/>
  <c r="S432" i="2" s="1"/>
  <c r="M432" i="2"/>
  <c r="L432" i="2"/>
  <c r="F432" i="2"/>
  <c r="X431" i="2"/>
  <c r="V431" i="2"/>
  <c r="S431" i="2" s="1"/>
  <c r="M431" i="2"/>
  <c r="L431" i="2"/>
  <c r="F431" i="2"/>
  <c r="X430" i="2"/>
  <c r="V430" i="2"/>
  <c r="S430" i="2" s="1"/>
  <c r="M430" i="2"/>
  <c r="L430" i="2"/>
  <c r="F430" i="2"/>
  <c r="X429" i="2"/>
  <c r="V429" i="2"/>
  <c r="S429" i="2" s="1"/>
  <c r="M429" i="2"/>
  <c r="L429" i="2"/>
  <c r="F429" i="2"/>
  <c r="X428" i="2"/>
  <c r="V428" i="2"/>
  <c r="S428" i="2" s="1"/>
  <c r="M428" i="2"/>
  <c r="L428" i="2"/>
  <c r="F428" i="2"/>
  <c r="X427" i="2"/>
  <c r="V427" i="2"/>
  <c r="S427" i="2" s="1"/>
  <c r="M427" i="2"/>
  <c r="L427" i="2"/>
  <c r="F427" i="2"/>
  <c r="X426" i="2"/>
  <c r="V426" i="2"/>
  <c r="S426" i="2" s="1"/>
  <c r="M426" i="2"/>
  <c r="L426" i="2"/>
  <c r="F426" i="2"/>
  <c r="X425" i="2"/>
  <c r="V425" i="2"/>
  <c r="S425" i="2" s="1"/>
  <c r="M425" i="2"/>
  <c r="L425" i="2"/>
  <c r="F425" i="2"/>
  <c r="X424" i="2"/>
  <c r="V424" i="2"/>
  <c r="S424" i="2" s="1"/>
  <c r="M424" i="2"/>
  <c r="L424" i="2"/>
  <c r="F424" i="2"/>
  <c r="X423" i="2"/>
  <c r="V423" i="2"/>
  <c r="S423" i="2" s="1"/>
  <c r="M423" i="2"/>
  <c r="L423" i="2"/>
  <c r="F423" i="2"/>
  <c r="X422" i="2"/>
  <c r="V422" i="2"/>
  <c r="S422" i="2" s="1"/>
  <c r="M422" i="2"/>
  <c r="L422" i="2"/>
  <c r="F422" i="2"/>
  <c r="X421" i="2"/>
  <c r="V421" i="2"/>
  <c r="S421" i="2" s="1"/>
  <c r="M421" i="2"/>
  <c r="L421" i="2"/>
  <c r="F421" i="2"/>
  <c r="X420" i="2"/>
  <c r="V420" i="2"/>
  <c r="S420" i="2" s="1"/>
  <c r="M420" i="2"/>
  <c r="L420" i="2"/>
  <c r="F420" i="2"/>
  <c r="X419" i="2"/>
  <c r="V419" i="2"/>
  <c r="S419" i="2" s="1"/>
  <c r="M419" i="2"/>
  <c r="L419" i="2"/>
  <c r="F419" i="2"/>
  <c r="X418" i="2"/>
  <c r="V418" i="2"/>
  <c r="S418" i="2" s="1"/>
  <c r="M418" i="2"/>
  <c r="L418" i="2"/>
  <c r="F418" i="2"/>
  <c r="X417" i="2"/>
  <c r="V417" i="2"/>
  <c r="S417" i="2" s="1"/>
  <c r="M417" i="2"/>
  <c r="L417" i="2"/>
  <c r="F417" i="2"/>
  <c r="X416" i="2"/>
  <c r="V416" i="2"/>
  <c r="S416" i="2" s="1"/>
  <c r="M416" i="2"/>
  <c r="L416" i="2"/>
  <c r="F416" i="2"/>
  <c r="X415" i="2"/>
  <c r="V415" i="2"/>
  <c r="S415" i="2" s="1"/>
  <c r="M415" i="2"/>
  <c r="L415" i="2"/>
  <c r="F415" i="2"/>
  <c r="X414" i="2"/>
  <c r="V414" i="2"/>
  <c r="S414" i="2" s="1"/>
  <c r="M414" i="2"/>
  <c r="L414" i="2"/>
  <c r="F414" i="2"/>
  <c r="X413" i="2"/>
  <c r="V413" i="2"/>
  <c r="S413" i="2" s="1"/>
  <c r="M413" i="2"/>
  <c r="L413" i="2"/>
  <c r="F413" i="2"/>
  <c r="X412" i="2"/>
  <c r="V412" i="2"/>
  <c r="S412" i="2" s="1"/>
  <c r="M412" i="2"/>
  <c r="L412" i="2"/>
  <c r="F412" i="2"/>
  <c r="X411" i="2"/>
  <c r="V411" i="2"/>
  <c r="S411" i="2" s="1"/>
  <c r="M411" i="2"/>
  <c r="L411" i="2"/>
  <c r="F411" i="2"/>
  <c r="X410" i="2"/>
  <c r="V410" i="2"/>
  <c r="S410" i="2" s="1"/>
  <c r="M410" i="2"/>
  <c r="L410" i="2"/>
  <c r="F410" i="2"/>
  <c r="X409" i="2"/>
  <c r="V409" i="2"/>
  <c r="S409" i="2" s="1"/>
  <c r="M409" i="2"/>
  <c r="L409" i="2"/>
  <c r="F409" i="2"/>
  <c r="X408" i="2"/>
  <c r="V408" i="2"/>
  <c r="S408" i="2" s="1"/>
  <c r="M408" i="2"/>
  <c r="L408" i="2"/>
  <c r="F408" i="2"/>
  <c r="X407" i="2"/>
  <c r="V407" i="2"/>
  <c r="S407" i="2" s="1"/>
  <c r="M407" i="2"/>
  <c r="L407" i="2"/>
  <c r="F407" i="2"/>
  <c r="X406" i="2"/>
  <c r="V406" i="2"/>
  <c r="S406" i="2" s="1"/>
  <c r="M406" i="2"/>
  <c r="L406" i="2"/>
  <c r="F406" i="2"/>
  <c r="X405" i="2"/>
  <c r="V405" i="2"/>
  <c r="S405" i="2" s="1"/>
  <c r="M405" i="2"/>
  <c r="L405" i="2"/>
  <c r="F405" i="2"/>
  <c r="X404" i="2"/>
  <c r="V404" i="2"/>
  <c r="S404" i="2" s="1"/>
  <c r="M404" i="2"/>
  <c r="L404" i="2"/>
  <c r="F404" i="2"/>
  <c r="X403" i="2"/>
  <c r="V403" i="2"/>
  <c r="S403" i="2" s="1"/>
  <c r="M403" i="2"/>
  <c r="L403" i="2"/>
  <c r="F403" i="2"/>
  <c r="X402" i="2"/>
  <c r="V402" i="2"/>
  <c r="S402" i="2" s="1"/>
  <c r="M402" i="2"/>
  <c r="L402" i="2"/>
  <c r="F402" i="2"/>
  <c r="X401" i="2"/>
  <c r="V401" i="2"/>
  <c r="S401" i="2" s="1"/>
  <c r="M401" i="2"/>
  <c r="L401" i="2"/>
  <c r="F401" i="2"/>
  <c r="X400" i="2"/>
  <c r="V400" i="2"/>
  <c r="S400" i="2" s="1"/>
  <c r="M400" i="2"/>
  <c r="L400" i="2"/>
  <c r="F400" i="2"/>
  <c r="X399" i="2"/>
  <c r="V399" i="2"/>
  <c r="S399" i="2" s="1"/>
  <c r="M399" i="2"/>
  <c r="L399" i="2"/>
  <c r="F399" i="2"/>
  <c r="X398" i="2"/>
  <c r="V398" i="2"/>
  <c r="S398" i="2" s="1"/>
  <c r="M398" i="2"/>
  <c r="L398" i="2"/>
  <c r="F398" i="2"/>
  <c r="X397" i="2"/>
  <c r="V397" i="2"/>
  <c r="S397" i="2" s="1"/>
  <c r="M397" i="2"/>
  <c r="L397" i="2"/>
  <c r="F397" i="2"/>
  <c r="X396" i="2"/>
  <c r="V396" i="2"/>
  <c r="S396" i="2" s="1"/>
  <c r="M396" i="2"/>
  <c r="L396" i="2"/>
  <c r="F396" i="2"/>
  <c r="X395" i="2"/>
  <c r="V395" i="2"/>
  <c r="S395" i="2" s="1"/>
  <c r="M395" i="2"/>
  <c r="L395" i="2"/>
  <c r="F395" i="2"/>
  <c r="X394" i="2"/>
  <c r="V394" i="2"/>
  <c r="S394" i="2" s="1"/>
  <c r="M394" i="2"/>
  <c r="L394" i="2"/>
  <c r="F394" i="2"/>
  <c r="X344" i="2"/>
  <c r="V344" i="2"/>
  <c r="S344" i="2" s="1"/>
  <c r="M344" i="2"/>
  <c r="L344" i="2"/>
  <c r="F344" i="2"/>
  <c r="X343" i="2"/>
  <c r="V343" i="2"/>
  <c r="S343" i="2" s="1"/>
  <c r="M343" i="2"/>
  <c r="L343" i="2"/>
  <c r="F343" i="2"/>
  <c r="X342" i="2"/>
  <c r="V342" i="2"/>
  <c r="S342" i="2" s="1"/>
  <c r="M342" i="2"/>
  <c r="L342" i="2"/>
  <c r="F342" i="2"/>
  <c r="X341" i="2"/>
  <c r="V341" i="2"/>
  <c r="S341" i="2" s="1"/>
  <c r="M341" i="2"/>
  <c r="L341" i="2"/>
  <c r="F341" i="2"/>
  <c r="X340" i="2"/>
  <c r="V340" i="2"/>
  <c r="S340" i="2" s="1"/>
  <c r="M340" i="2"/>
  <c r="L340" i="2"/>
  <c r="F340" i="2"/>
  <c r="X339" i="2"/>
  <c r="V339" i="2"/>
  <c r="S339" i="2" s="1"/>
  <c r="M339" i="2"/>
  <c r="L339" i="2"/>
  <c r="F339" i="2"/>
  <c r="X338" i="2"/>
  <c r="V338" i="2"/>
  <c r="S338" i="2" s="1"/>
  <c r="M338" i="2"/>
  <c r="L338" i="2"/>
  <c r="F338" i="2"/>
  <c r="X337" i="2"/>
  <c r="V337" i="2"/>
  <c r="S337" i="2" s="1"/>
  <c r="M337" i="2"/>
  <c r="L337" i="2"/>
  <c r="F337" i="2"/>
  <c r="X336" i="2"/>
  <c r="V336" i="2"/>
  <c r="S336" i="2" s="1"/>
  <c r="M336" i="2"/>
  <c r="L336" i="2"/>
  <c r="F336" i="2"/>
  <c r="X335" i="2"/>
  <c r="V335" i="2"/>
  <c r="S335" i="2" s="1"/>
  <c r="M335" i="2"/>
  <c r="L335" i="2"/>
  <c r="F335" i="2"/>
  <c r="X334" i="2"/>
  <c r="V334" i="2"/>
  <c r="S334" i="2" s="1"/>
  <c r="M334" i="2"/>
  <c r="L334" i="2"/>
  <c r="F334" i="2"/>
  <c r="X333" i="2"/>
  <c r="V333" i="2"/>
  <c r="S333" i="2" s="1"/>
  <c r="M333" i="2"/>
  <c r="L333" i="2"/>
  <c r="F333" i="2"/>
  <c r="X332" i="2"/>
  <c r="V332" i="2"/>
  <c r="S332" i="2" s="1"/>
  <c r="M332" i="2"/>
  <c r="L332" i="2"/>
  <c r="F332" i="2"/>
  <c r="X331" i="2"/>
  <c r="V331" i="2"/>
  <c r="S331" i="2" s="1"/>
  <c r="M331" i="2"/>
  <c r="L331" i="2"/>
  <c r="F331" i="2"/>
  <c r="X330" i="2"/>
  <c r="V330" i="2"/>
  <c r="S330" i="2" s="1"/>
  <c r="M330" i="2"/>
  <c r="L330" i="2"/>
  <c r="F330" i="2"/>
  <c r="X329" i="2"/>
  <c r="V329" i="2"/>
  <c r="S329" i="2" s="1"/>
  <c r="M329" i="2"/>
  <c r="L329" i="2"/>
  <c r="F329" i="2"/>
  <c r="X328" i="2"/>
  <c r="V328" i="2"/>
  <c r="S328" i="2" s="1"/>
  <c r="M328" i="2"/>
  <c r="L328" i="2"/>
  <c r="F328" i="2"/>
  <c r="X327" i="2"/>
  <c r="V327" i="2"/>
  <c r="S327" i="2" s="1"/>
  <c r="M327" i="2"/>
  <c r="L327" i="2"/>
  <c r="F327" i="2"/>
  <c r="D315" i="2"/>
  <c r="X314" i="2"/>
  <c r="M314" i="2"/>
  <c r="L314" i="2"/>
  <c r="F314" i="2"/>
  <c r="X313" i="2"/>
  <c r="M313" i="2"/>
  <c r="L313" i="2"/>
  <c r="F313" i="2"/>
  <c r="X312" i="2"/>
  <c r="M312" i="2"/>
  <c r="L312" i="2"/>
  <c r="F312" i="2"/>
  <c r="U300" i="2"/>
  <c r="D300" i="2"/>
  <c r="X295" i="2"/>
  <c r="V295" i="2"/>
  <c r="S295" i="2" s="1"/>
  <c r="M295" i="2"/>
  <c r="L295" i="2"/>
  <c r="F295" i="2"/>
  <c r="X294" i="2"/>
  <c r="V294" i="2"/>
  <c r="S294" i="2" s="1"/>
  <c r="M294" i="2"/>
  <c r="L294" i="2"/>
  <c r="F294" i="2"/>
  <c r="X293" i="2"/>
  <c r="V293" i="2"/>
  <c r="S293" i="2" s="1"/>
  <c r="M293" i="2"/>
  <c r="L293" i="2"/>
  <c r="F293" i="2"/>
  <c r="X292" i="2"/>
  <c r="V292" i="2"/>
  <c r="S292" i="2" s="1"/>
  <c r="M292" i="2"/>
  <c r="L292" i="2"/>
  <c r="F292" i="2"/>
  <c r="X291" i="2"/>
  <c r="V291" i="2"/>
  <c r="S291" i="2" s="1"/>
  <c r="M291" i="2"/>
  <c r="L291" i="2"/>
  <c r="F291" i="2"/>
  <c r="X290" i="2"/>
  <c r="V290" i="2"/>
  <c r="S290" i="2" s="1"/>
  <c r="M290" i="2"/>
  <c r="L290" i="2"/>
  <c r="F290" i="2"/>
  <c r="X289" i="2"/>
  <c r="V289" i="2"/>
  <c r="S289" i="2" s="1"/>
  <c r="M289" i="2"/>
  <c r="L289" i="2"/>
  <c r="F289" i="2"/>
  <c r="X288" i="2"/>
  <c r="V288" i="2"/>
  <c r="S288" i="2" s="1"/>
  <c r="M288" i="2"/>
  <c r="L288" i="2"/>
  <c r="F288" i="2"/>
  <c r="X287" i="2"/>
  <c r="V287" i="2"/>
  <c r="S287" i="2" s="1"/>
  <c r="M287" i="2"/>
  <c r="L287" i="2"/>
  <c r="F287" i="2"/>
  <c r="X286" i="2"/>
  <c r="V286" i="2"/>
  <c r="S286" i="2" s="1"/>
  <c r="M286" i="2"/>
  <c r="L286" i="2"/>
  <c r="F286" i="2"/>
  <c r="X285" i="2"/>
  <c r="V285" i="2"/>
  <c r="S285" i="2" s="1"/>
  <c r="M285" i="2"/>
  <c r="L285" i="2"/>
  <c r="F285" i="2"/>
  <c r="X284" i="2"/>
  <c r="V284" i="2"/>
  <c r="S284" i="2" s="1"/>
  <c r="M284" i="2"/>
  <c r="L284" i="2"/>
  <c r="F284" i="2"/>
  <c r="X283" i="2"/>
  <c r="V283" i="2"/>
  <c r="S283" i="2" s="1"/>
  <c r="M283" i="2"/>
  <c r="L283" i="2"/>
  <c r="F283" i="2"/>
  <c r="X282" i="2"/>
  <c r="V282" i="2"/>
  <c r="S282" i="2" s="1"/>
  <c r="M282" i="2"/>
  <c r="L282" i="2"/>
  <c r="F282" i="2"/>
  <c r="X281" i="2"/>
  <c r="V281" i="2"/>
  <c r="S281" i="2" s="1"/>
  <c r="M281" i="2"/>
  <c r="L281" i="2"/>
  <c r="F281" i="2"/>
  <c r="X280" i="2"/>
  <c r="V280" i="2"/>
  <c r="S280" i="2" s="1"/>
  <c r="M280" i="2"/>
  <c r="L280" i="2"/>
  <c r="F280" i="2"/>
  <c r="X279" i="2"/>
  <c r="V279" i="2"/>
  <c r="S279" i="2" s="1"/>
  <c r="M279" i="2"/>
  <c r="L279" i="2"/>
  <c r="F279" i="2"/>
  <c r="X278" i="2"/>
  <c r="V278" i="2"/>
  <c r="S278" i="2" s="1"/>
  <c r="M278" i="2"/>
  <c r="L278" i="2"/>
  <c r="F278" i="2"/>
  <c r="X277" i="2"/>
  <c r="V277" i="2"/>
  <c r="S277" i="2" s="1"/>
  <c r="M277" i="2"/>
  <c r="L277" i="2"/>
  <c r="F277" i="2"/>
  <c r="X276" i="2"/>
  <c r="V276" i="2"/>
  <c r="S276" i="2" s="1"/>
  <c r="M276" i="2"/>
  <c r="L276" i="2"/>
  <c r="F276" i="2"/>
  <c r="X275" i="2"/>
  <c r="V275" i="2"/>
  <c r="S275" i="2" s="1"/>
  <c r="M275" i="2"/>
  <c r="L275" i="2"/>
  <c r="F275" i="2"/>
  <c r="X274" i="2"/>
  <c r="V274" i="2"/>
  <c r="S274" i="2" s="1"/>
  <c r="M274" i="2"/>
  <c r="L274" i="2"/>
  <c r="F274" i="2"/>
  <c r="X273" i="2"/>
  <c r="V273" i="2"/>
  <c r="S273" i="2" s="1"/>
  <c r="M273" i="2"/>
  <c r="L273" i="2"/>
  <c r="F273" i="2"/>
  <c r="X272" i="2"/>
  <c r="V272" i="2"/>
  <c r="S272" i="2" s="1"/>
  <c r="M272" i="2"/>
  <c r="L272" i="2"/>
  <c r="F272" i="2"/>
  <c r="X271" i="2"/>
  <c r="V271" i="2"/>
  <c r="S271" i="2" s="1"/>
  <c r="M271" i="2"/>
  <c r="L271" i="2"/>
  <c r="F271" i="2"/>
  <c r="X270" i="2"/>
  <c r="V270" i="2"/>
  <c r="S270" i="2" s="1"/>
  <c r="M270" i="2"/>
  <c r="L270" i="2"/>
  <c r="F270" i="2"/>
  <c r="X269" i="2"/>
  <c r="V269" i="2"/>
  <c r="S269" i="2" s="1"/>
  <c r="M269" i="2"/>
  <c r="L269" i="2"/>
  <c r="F269" i="2"/>
  <c r="X268" i="2"/>
  <c r="V268" i="2"/>
  <c r="S268" i="2" s="1"/>
  <c r="M268" i="2"/>
  <c r="L268" i="2"/>
  <c r="F268" i="2"/>
  <c r="X267" i="2"/>
  <c r="V267" i="2"/>
  <c r="S267" i="2" s="1"/>
  <c r="M267" i="2"/>
  <c r="L267" i="2"/>
  <c r="F267" i="2"/>
  <c r="X266" i="2"/>
  <c r="V266" i="2"/>
  <c r="S266" i="2" s="1"/>
  <c r="M266" i="2"/>
  <c r="L266" i="2"/>
  <c r="F266" i="2"/>
  <c r="X265" i="2"/>
  <c r="V265" i="2"/>
  <c r="S265" i="2" s="1"/>
  <c r="M265" i="2"/>
  <c r="L265" i="2"/>
  <c r="F265" i="2"/>
  <c r="X264" i="2"/>
  <c r="V264" i="2"/>
  <c r="S264" i="2" s="1"/>
  <c r="M264" i="2"/>
  <c r="L264" i="2"/>
  <c r="F264" i="2"/>
  <c r="X263" i="2"/>
  <c r="V263" i="2"/>
  <c r="S263" i="2" s="1"/>
  <c r="M263" i="2"/>
  <c r="L263" i="2"/>
  <c r="F263" i="2"/>
  <c r="X262" i="2"/>
  <c r="V262" i="2"/>
  <c r="S262" i="2" s="1"/>
  <c r="M262" i="2"/>
  <c r="L262" i="2"/>
  <c r="F262" i="2"/>
  <c r="X261" i="2"/>
  <c r="V261" i="2"/>
  <c r="S261" i="2" s="1"/>
  <c r="M261" i="2"/>
  <c r="L261" i="2"/>
  <c r="F261" i="2"/>
  <c r="X260" i="2"/>
  <c r="V260" i="2"/>
  <c r="S260" i="2" s="1"/>
  <c r="M260" i="2"/>
  <c r="L260" i="2"/>
  <c r="F260" i="2"/>
  <c r="X259" i="2"/>
  <c r="V259" i="2"/>
  <c r="S259" i="2" s="1"/>
  <c r="M259" i="2"/>
  <c r="L259" i="2"/>
  <c r="F259" i="2"/>
  <c r="X258" i="2"/>
  <c r="V258" i="2"/>
  <c r="S258" i="2" s="1"/>
  <c r="M258" i="2"/>
  <c r="L258" i="2"/>
  <c r="F258" i="2"/>
  <c r="X257" i="2"/>
  <c r="V257" i="2"/>
  <c r="S257" i="2" s="1"/>
  <c r="M257" i="2"/>
  <c r="L257" i="2"/>
  <c r="F257" i="2"/>
  <c r="X256" i="2"/>
  <c r="V256" i="2"/>
  <c r="S256" i="2" s="1"/>
  <c r="M256" i="2"/>
  <c r="L256" i="2"/>
  <c r="F256" i="2"/>
  <c r="X255" i="2"/>
  <c r="V255" i="2"/>
  <c r="S255" i="2" s="1"/>
  <c r="M255" i="2"/>
  <c r="L255" i="2"/>
  <c r="F255" i="2"/>
  <c r="X254" i="2"/>
  <c r="V254" i="2"/>
  <c r="S254" i="2" s="1"/>
  <c r="M254" i="2"/>
  <c r="L254" i="2"/>
  <c r="F254" i="2"/>
  <c r="X253" i="2"/>
  <c r="V253" i="2"/>
  <c r="S253" i="2" s="1"/>
  <c r="M253" i="2"/>
  <c r="L253" i="2"/>
  <c r="F253" i="2"/>
  <c r="X252" i="2"/>
  <c r="V252" i="2"/>
  <c r="S252" i="2" s="1"/>
  <c r="M252" i="2"/>
  <c r="L252" i="2"/>
  <c r="F252" i="2"/>
  <c r="X251" i="2"/>
  <c r="V251" i="2"/>
  <c r="S251" i="2" s="1"/>
  <c r="M251" i="2"/>
  <c r="L251" i="2"/>
  <c r="F251" i="2"/>
  <c r="X250" i="2"/>
  <c r="V250" i="2"/>
  <c r="S250" i="2" s="1"/>
  <c r="M250" i="2"/>
  <c r="L250" i="2"/>
  <c r="F250" i="2"/>
  <c r="X249" i="2"/>
  <c r="V249" i="2"/>
  <c r="S249" i="2" s="1"/>
  <c r="M249" i="2"/>
  <c r="L249" i="2"/>
  <c r="F249" i="2"/>
  <c r="X248" i="2"/>
  <c r="V248" i="2"/>
  <c r="S248" i="2" s="1"/>
  <c r="M248" i="2"/>
  <c r="L248" i="2"/>
  <c r="F248" i="2"/>
  <c r="X247" i="2"/>
  <c r="V247" i="2"/>
  <c r="S247" i="2" s="1"/>
  <c r="M247" i="2"/>
  <c r="L247" i="2"/>
  <c r="F247" i="2"/>
  <c r="X246" i="2"/>
  <c r="V246" i="2"/>
  <c r="S246" i="2" s="1"/>
  <c r="M246" i="2"/>
  <c r="L246" i="2"/>
  <c r="F246" i="2"/>
  <c r="X245" i="2"/>
  <c r="V245" i="2"/>
  <c r="S245" i="2" s="1"/>
  <c r="M245" i="2"/>
  <c r="L245" i="2"/>
  <c r="F245" i="2"/>
  <c r="X244" i="2"/>
  <c r="V244" i="2"/>
  <c r="S244" i="2" s="1"/>
  <c r="M244" i="2"/>
  <c r="L244" i="2"/>
  <c r="F244" i="2"/>
  <c r="X243" i="2"/>
  <c r="V243" i="2"/>
  <c r="S243" i="2" s="1"/>
  <c r="M243" i="2"/>
  <c r="L243" i="2"/>
  <c r="F243" i="2"/>
  <c r="X242" i="2"/>
  <c r="V242" i="2"/>
  <c r="S242" i="2" s="1"/>
  <c r="M242" i="2"/>
  <c r="L242" i="2"/>
  <c r="F242" i="2"/>
  <c r="X241" i="2"/>
  <c r="V241" i="2"/>
  <c r="S241" i="2" s="1"/>
  <c r="M241" i="2"/>
  <c r="L241" i="2"/>
  <c r="F241" i="2"/>
  <c r="X240" i="2"/>
  <c r="V240" i="2"/>
  <c r="S240" i="2" s="1"/>
  <c r="M240" i="2"/>
  <c r="L240" i="2"/>
  <c r="F240" i="2"/>
  <c r="X239" i="2"/>
  <c r="V239" i="2"/>
  <c r="S239" i="2" s="1"/>
  <c r="M239" i="2"/>
  <c r="L239" i="2"/>
  <c r="F239" i="2"/>
  <c r="X238" i="2"/>
  <c r="V238" i="2"/>
  <c r="S238" i="2" s="1"/>
  <c r="M238" i="2"/>
  <c r="L238" i="2"/>
  <c r="F238" i="2"/>
  <c r="X237" i="2"/>
  <c r="V237" i="2"/>
  <c r="S237" i="2" s="1"/>
  <c r="M237" i="2"/>
  <c r="L237" i="2"/>
  <c r="F237" i="2"/>
  <c r="X236" i="2"/>
  <c r="V236" i="2"/>
  <c r="S236" i="2" s="1"/>
  <c r="M236" i="2"/>
  <c r="L236" i="2"/>
  <c r="F236" i="2"/>
  <c r="X235" i="2"/>
  <c r="V235" i="2"/>
  <c r="S235" i="2" s="1"/>
  <c r="M235" i="2"/>
  <c r="L235" i="2"/>
  <c r="F235" i="2"/>
  <c r="X234" i="2"/>
  <c r="V234" i="2"/>
  <c r="S234" i="2" s="1"/>
  <c r="M234" i="2"/>
  <c r="L234" i="2"/>
  <c r="F234" i="2"/>
  <c r="X233" i="2"/>
  <c r="V233" i="2"/>
  <c r="S233" i="2" s="1"/>
  <c r="M233" i="2"/>
  <c r="L233" i="2"/>
  <c r="F233" i="2"/>
  <c r="X232" i="2"/>
  <c r="V232" i="2"/>
  <c r="S232" i="2" s="1"/>
  <c r="M232" i="2"/>
  <c r="L232" i="2"/>
  <c r="F232" i="2"/>
  <c r="X231" i="2"/>
  <c r="V231" i="2"/>
  <c r="S231" i="2" s="1"/>
  <c r="M231" i="2"/>
  <c r="L231" i="2"/>
  <c r="F231" i="2"/>
  <c r="X230" i="2"/>
  <c r="V230" i="2"/>
  <c r="S230" i="2" s="1"/>
  <c r="M230" i="2"/>
  <c r="L230" i="2"/>
  <c r="F230" i="2"/>
  <c r="X229" i="2"/>
  <c r="V229" i="2"/>
  <c r="S229" i="2" s="1"/>
  <c r="M229" i="2"/>
  <c r="L229" i="2"/>
  <c r="F229" i="2"/>
  <c r="X228" i="2"/>
  <c r="V228" i="2"/>
  <c r="S228" i="2" s="1"/>
  <c r="M228" i="2"/>
  <c r="L228" i="2"/>
  <c r="F228" i="2"/>
  <c r="X227" i="2"/>
  <c r="V227" i="2"/>
  <c r="S227" i="2" s="1"/>
  <c r="M227" i="2"/>
  <c r="L227" i="2"/>
  <c r="F227" i="2"/>
  <c r="X226" i="2"/>
  <c r="V226" i="2"/>
  <c r="S226" i="2" s="1"/>
  <c r="M226" i="2"/>
  <c r="L226" i="2"/>
  <c r="F226" i="2"/>
  <c r="X225" i="2"/>
  <c r="V225" i="2"/>
  <c r="S225" i="2" s="1"/>
  <c r="M225" i="2"/>
  <c r="L225" i="2"/>
  <c r="F225" i="2"/>
  <c r="X224" i="2"/>
  <c r="V224" i="2"/>
  <c r="S224" i="2" s="1"/>
  <c r="M224" i="2"/>
  <c r="L224" i="2"/>
  <c r="F224" i="2"/>
  <c r="X223" i="2"/>
  <c r="V223" i="2"/>
  <c r="S223" i="2" s="1"/>
  <c r="M223" i="2"/>
  <c r="L223" i="2"/>
  <c r="F223" i="2"/>
  <c r="X222" i="2"/>
  <c r="V222" i="2"/>
  <c r="S222" i="2" s="1"/>
  <c r="M222" i="2"/>
  <c r="L222" i="2"/>
  <c r="F222" i="2"/>
  <c r="X221" i="2"/>
  <c r="V221" i="2"/>
  <c r="S221" i="2" s="1"/>
  <c r="M221" i="2"/>
  <c r="L221" i="2"/>
  <c r="F221" i="2"/>
  <c r="X220" i="2"/>
  <c r="V220" i="2"/>
  <c r="S220" i="2" s="1"/>
  <c r="M220" i="2"/>
  <c r="L220" i="2"/>
  <c r="F220" i="2"/>
  <c r="D201" i="2"/>
  <c r="X200" i="2"/>
  <c r="V200" i="2"/>
  <c r="S200" i="2" s="1"/>
  <c r="M200" i="2"/>
  <c r="L200" i="2"/>
  <c r="F200" i="2"/>
  <c r="X199" i="2"/>
  <c r="V199" i="2"/>
  <c r="S199" i="2" s="1"/>
  <c r="M199" i="2"/>
  <c r="L199" i="2"/>
  <c r="F199" i="2"/>
  <c r="X198" i="2"/>
  <c r="V198" i="2"/>
  <c r="S198" i="2" s="1"/>
  <c r="M198" i="2"/>
  <c r="L198" i="2"/>
  <c r="F198" i="2"/>
  <c r="X197" i="2"/>
  <c r="V197" i="2"/>
  <c r="S197" i="2" s="1"/>
  <c r="M197" i="2"/>
  <c r="L197" i="2"/>
  <c r="F197" i="2"/>
  <c r="X196" i="2"/>
  <c r="V196" i="2"/>
  <c r="S196" i="2" s="1"/>
  <c r="M196" i="2"/>
  <c r="L196" i="2"/>
  <c r="F196" i="2"/>
  <c r="X195" i="2"/>
  <c r="V195" i="2"/>
  <c r="S195" i="2" s="1"/>
  <c r="M195" i="2"/>
  <c r="L195" i="2"/>
  <c r="F195" i="2"/>
  <c r="X194" i="2"/>
  <c r="V194" i="2"/>
  <c r="S194" i="2" s="1"/>
  <c r="M194" i="2"/>
  <c r="L194" i="2"/>
  <c r="F194" i="2"/>
  <c r="X193" i="2"/>
  <c r="V193" i="2"/>
  <c r="S193" i="2" s="1"/>
  <c r="M193" i="2"/>
  <c r="L193" i="2"/>
  <c r="F193" i="2"/>
  <c r="X192" i="2"/>
  <c r="V192" i="2"/>
  <c r="S192" i="2" s="1"/>
  <c r="M192" i="2"/>
  <c r="L192" i="2"/>
  <c r="F192" i="2"/>
  <c r="X191" i="2"/>
  <c r="V191" i="2"/>
  <c r="S191" i="2" s="1"/>
  <c r="M191" i="2"/>
  <c r="L191" i="2"/>
  <c r="F191" i="2"/>
  <c r="X190" i="2"/>
  <c r="V190" i="2"/>
  <c r="S190" i="2" s="1"/>
  <c r="M190" i="2"/>
  <c r="L190" i="2"/>
  <c r="F190" i="2"/>
  <c r="X189" i="2"/>
  <c r="V189" i="2"/>
  <c r="S189" i="2" s="1"/>
  <c r="M189" i="2"/>
  <c r="L189" i="2"/>
  <c r="F189" i="2"/>
  <c r="X188" i="2"/>
  <c r="V188" i="2"/>
  <c r="S188" i="2" s="1"/>
  <c r="M188" i="2"/>
  <c r="L188" i="2"/>
  <c r="F188" i="2"/>
  <c r="X187" i="2"/>
  <c r="V187" i="2"/>
  <c r="S187" i="2" s="1"/>
  <c r="M187" i="2"/>
  <c r="L187" i="2"/>
  <c r="F187" i="2"/>
  <c r="X186" i="2"/>
  <c r="V186" i="2"/>
  <c r="S186" i="2" s="1"/>
  <c r="M186" i="2"/>
  <c r="L186" i="2"/>
  <c r="F186" i="2"/>
  <c r="X185" i="2"/>
  <c r="V185" i="2"/>
  <c r="S185" i="2" s="1"/>
  <c r="M185" i="2"/>
  <c r="L185" i="2"/>
  <c r="F185" i="2"/>
  <c r="X184" i="2"/>
  <c r="V184" i="2"/>
  <c r="S184" i="2" s="1"/>
  <c r="M184" i="2"/>
  <c r="L184" i="2"/>
  <c r="F184" i="2"/>
  <c r="X183" i="2"/>
  <c r="V183" i="2"/>
  <c r="S183" i="2" s="1"/>
  <c r="M183" i="2"/>
  <c r="L183" i="2"/>
  <c r="F183" i="2"/>
  <c r="X182" i="2"/>
  <c r="V182" i="2"/>
  <c r="S182" i="2" s="1"/>
  <c r="M182" i="2"/>
  <c r="L182" i="2"/>
  <c r="F182" i="2"/>
  <c r="X181" i="2"/>
  <c r="V181" i="2"/>
  <c r="S181" i="2" s="1"/>
  <c r="M181" i="2"/>
  <c r="L181" i="2"/>
  <c r="F181" i="2"/>
  <c r="X180" i="2"/>
  <c r="V180" i="2"/>
  <c r="S180" i="2" s="1"/>
  <c r="M180" i="2"/>
  <c r="L180" i="2"/>
  <c r="F180" i="2"/>
  <c r="X179" i="2"/>
  <c r="V179" i="2"/>
  <c r="S179" i="2" s="1"/>
  <c r="M179" i="2"/>
  <c r="L179" i="2"/>
  <c r="F179" i="2"/>
  <c r="X178" i="2"/>
  <c r="V178" i="2"/>
  <c r="S178" i="2" s="1"/>
  <c r="M178" i="2"/>
  <c r="L178" i="2"/>
  <c r="F178" i="2"/>
  <c r="X177" i="2"/>
  <c r="V177" i="2"/>
  <c r="S177" i="2" s="1"/>
  <c r="M177" i="2"/>
  <c r="L177" i="2"/>
  <c r="F177" i="2"/>
  <c r="X176" i="2"/>
  <c r="V176" i="2"/>
  <c r="S176" i="2" s="1"/>
  <c r="M176" i="2"/>
  <c r="L176" i="2"/>
  <c r="F176" i="2"/>
  <c r="X175" i="2"/>
  <c r="V175" i="2"/>
  <c r="S175" i="2" s="1"/>
  <c r="M175" i="2"/>
  <c r="L175" i="2"/>
  <c r="F175" i="2"/>
  <c r="X174" i="2"/>
  <c r="V174" i="2"/>
  <c r="S174" i="2" s="1"/>
  <c r="M174" i="2"/>
  <c r="L174" i="2"/>
  <c r="F174" i="2"/>
  <c r="X173" i="2"/>
  <c r="V173" i="2"/>
  <c r="S173" i="2" s="1"/>
  <c r="M173" i="2"/>
  <c r="L173" i="2"/>
  <c r="F173" i="2"/>
  <c r="X172" i="2"/>
  <c r="V172" i="2"/>
  <c r="S172" i="2" s="1"/>
  <c r="M172" i="2"/>
  <c r="L172" i="2"/>
  <c r="F172" i="2"/>
  <c r="X171" i="2"/>
  <c r="V171" i="2"/>
  <c r="S171" i="2" s="1"/>
  <c r="M171" i="2"/>
  <c r="L171" i="2"/>
  <c r="F171" i="2"/>
  <c r="X170" i="2"/>
  <c r="V170" i="2"/>
  <c r="S170" i="2" s="1"/>
  <c r="M170" i="2"/>
  <c r="L170" i="2"/>
  <c r="F170" i="2"/>
  <c r="X169" i="2"/>
  <c r="V169" i="2"/>
  <c r="S169" i="2" s="1"/>
  <c r="M169" i="2"/>
  <c r="L169" i="2"/>
  <c r="F169" i="2"/>
  <c r="X168" i="2"/>
  <c r="V168" i="2"/>
  <c r="S168" i="2" s="1"/>
  <c r="M168" i="2"/>
  <c r="L168" i="2"/>
  <c r="F168" i="2"/>
  <c r="X167" i="2"/>
  <c r="V167" i="2"/>
  <c r="S167" i="2" s="1"/>
  <c r="M167" i="2"/>
  <c r="L167" i="2"/>
  <c r="F167" i="2"/>
  <c r="X166" i="2"/>
  <c r="V166" i="2"/>
  <c r="S166" i="2" s="1"/>
  <c r="M166" i="2"/>
  <c r="L166" i="2"/>
  <c r="F166" i="2"/>
  <c r="X165" i="2"/>
  <c r="V165" i="2"/>
  <c r="S165" i="2" s="1"/>
  <c r="M165" i="2"/>
  <c r="L165" i="2"/>
  <c r="F165" i="2"/>
  <c r="X164" i="2"/>
  <c r="V164" i="2"/>
  <c r="S164" i="2" s="1"/>
  <c r="M164" i="2"/>
  <c r="L164" i="2"/>
  <c r="F164" i="2"/>
  <c r="X163" i="2"/>
  <c r="V163" i="2"/>
  <c r="S163" i="2" s="1"/>
  <c r="M163" i="2"/>
  <c r="L163" i="2"/>
  <c r="F163" i="2"/>
  <c r="X162" i="2"/>
  <c r="V162" i="2"/>
  <c r="S162" i="2" s="1"/>
  <c r="M162" i="2"/>
  <c r="L162" i="2"/>
  <c r="F162" i="2"/>
  <c r="X161" i="2"/>
  <c r="V161" i="2"/>
  <c r="S161" i="2" s="1"/>
  <c r="M161" i="2"/>
  <c r="L161" i="2"/>
  <c r="F161" i="2"/>
  <c r="X160" i="2"/>
  <c r="V160" i="2"/>
  <c r="S160" i="2" s="1"/>
  <c r="M160" i="2"/>
  <c r="L160" i="2"/>
  <c r="F160" i="2"/>
  <c r="X159" i="2"/>
  <c r="V159" i="2"/>
  <c r="S159" i="2" s="1"/>
  <c r="M159" i="2"/>
  <c r="L159" i="2"/>
  <c r="F159" i="2"/>
  <c r="X158" i="2"/>
  <c r="V158" i="2"/>
  <c r="S158" i="2" s="1"/>
  <c r="M158" i="2"/>
  <c r="L158" i="2"/>
  <c r="F158" i="2"/>
  <c r="X157" i="2"/>
  <c r="V157" i="2"/>
  <c r="S157" i="2" s="1"/>
  <c r="M157" i="2"/>
  <c r="L157" i="2"/>
  <c r="F157" i="2"/>
  <c r="X156" i="2"/>
  <c r="V156" i="2"/>
  <c r="S156" i="2" s="1"/>
  <c r="M156" i="2"/>
  <c r="L156" i="2"/>
  <c r="F156" i="2"/>
  <c r="X155" i="2"/>
  <c r="V155" i="2"/>
  <c r="S155" i="2" s="1"/>
  <c r="M155" i="2"/>
  <c r="L155" i="2"/>
  <c r="F155" i="2"/>
  <c r="X154" i="2"/>
  <c r="V154" i="2"/>
  <c r="S154" i="2" s="1"/>
  <c r="M154" i="2"/>
  <c r="L154" i="2"/>
  <c r="F154" i="2"/>
  <c r="X153" i="2"/>
  <c r="V153" i="2"/>
  <c r="S153" i="2" s="1"/>
  <c r="M153" i="2"/>
  <c r="L153" i="2"/>
  <c r="F153" i="2"/>
  <c r="X152" i="2"/>
  <c r="V152" i="2"/>
  <c r="S152" i="2" s="1"/>
  <c r="M152" i="2"/>
  <c r="L152" i="2"/>
  <c r="F152" i="2"/>
  <c r="X151" i="2"/>
  <c r="V151" i="2"/>
  <c r="S151" i="2" s="1"/>
  <c r="M151" i="2"/>
  <c r="L151" i="2"/>
  <c r="F151" i="2"/>
  <c r="X150" i="2"/>
  <c r="V150" i="2"/>
  <c r="S150" i="2" s="1"/>
  <c r="M150" i="2"/>
  <c r="L150" i="2"/>
  <c r="F150" i="2"/>
  <c r="X149" i="2"/>
  <c r="V149" i="2"/>
  <c r="S149" i="2" s="1"/>
  <c r="M149" i="2"/>
  <c r="L149" i="2"/>
  <c r="F149" i="2"/>
  <c r="X148" i="2"/>
  <c r="V148" i="2"/>
  <c r="S148" i="2" s="1"/>
  <c r="M148" i="2"/>
  <c r="L148" i="2"/>
  <c r="F148" i="2"/>
  <c r="X147" i="2"/>
  <c r="V147" i="2"/>
  <c r="S147" i="2" s="1"/>
  <c r="M147" i="2"/>
  <c r="L147" i="2"/>
  <c r="F147" i="2"/>
  <c r="X146" i="2"/>
  <c r="V146" i="2"/>
  <c r="S146" i="2" s="1"/>
  <c r="M146" i="2"/>
  <c r="L146" i="2"/>
  <c r="F146" i="2"/>
  <c r="X145" i="2"/>
  <c r="V145" i="2"/>
  <c r="S145" i="2" s="1"/>
  <c r="M145" i="2"/>
  <c r="L145" i="2"/>
  <c r="F145" i="2"/>
  <c r="X144" i="2"/>
  <c r="V144" i="2"/>
  <c r="S144" i="2" s="1"/>
  <c r="M144" i="2"/>
  <c r="L144" i="2"/>
  <c r="F144" i="2"/>
  <c r="X143" i="2"/>
  <c r="V143" i="2"/>
  <c r="S143" i="2" s="1"/>
  <c r="M143" i="2"/>
  <c r="L143" i="2"/>
  <c r="F143" i="2"/>
  <c r="X142" i="2"/>
  <c r="V142" i="2"/>
  <c r="S142" i="2" s="1"/>
  <c r="M142" i="2"/>
  <c r="L142" i="2"/>
  <c r="F142" i="2"/>
  <c r="X141" i="2"/>
  <c r="V141" i="2"/>
  <c r="S141" i="2" s="1"/>
  <c r="M141" i="2"/>
  <c r="L141" i="2"/>
  <c r="F141" i="2"/>
  <c r="X140" i="2"/>
  <c r="V140" i="2"/>
  <c r="S140" i="2" s="1"/>
  <c r="M140" i="2"/>
  <c r="L140" i="2"/>
  <c r="F140" i="2"/>
  <c r="X139" i="2"/>
  <c r="V139" i="2"/>
  <c r="S139" i="2" s="1"/>
  <c r="M139" i="2"/>
  <c r="L139" i="2"/>
  <c r="F139" i="2"/>
  <c r="X138" i="2"/>
  <c r="V138" i="2"/>
  <c r="S138" i="2" s="1"/>
  <c r="M138" i="2"/>
  <c r="L138" i="2"/>
  <c r="F138" i="2"/>
  <c r="X137" i="2"/>
  <c r="V137" i="2"/>
  <c r="S137" i="2" s="1"/>
  <c r="M137" i="2"/>
  <c r="L137" i="2"/>
  <c r="F137" i="2"/>
  <c r="X104" i="2"/>
  <c r="S104" i="2"/>
  <c r="M104" i="2"/>
  <c r="L104" i="2"/>
  <c r="F104" i="2"/>
  <c r="X103" i="2"/>
  <c r="S103" i="2"/>
  <c r="M103" i="2"/>
  <c r="L103" i="2"/>
  <c r="F103" i="2"/>
  <c r="X102" i="2"/>
  <c r="S102" i="2"/>
  <c r="M102" i="2"/>
  <c r="L102" i="2"/>
  <c r="F102" i="2"/>
  <c r="X101" i="2"/>
  <c r="S101" i="2"/>
  <c r="M101" i="2"/>
  <c r="L101" i="2"/>
  <c r="F101" i="2"/>
  <c r="X100" i="2"/>
  <c r="S100" i="2"/>
  <c r="M100" i="2"/>
  <c r="L100" i="2"/>
  <c r="F100" i="2"/>
  <c r="X99" i="2"/>
  <c r="S99" i="2"/>
  <c r="M99" i="2"/>
  <c r="L99" i="2"/>
  <c r="F99" i="2"/>
  <c r="X98" i="2"/>
  <c r="S98" i="2"/>
  <c r="M98" i="2"/>
  <c r="L98" i="2"/>
  <c r="F98" i="2"/>
  <c r="X97" i="2"/>
  <c r="S97" i="2"/>
  <c r="M97" i="2"/>
  <c r="L97" i="2"/>
  <c r="F97" i="2"/>
  <c r="X96" i="2"/>
  <c r="S96" i="2"/>
  <c r="M96" i="2"/>
  <c r="L96" i="2"/>
  <c r="F96" i="2"/>
  <c r="X95" i="2"/>
  <c r="S95" i="2"/>
  <c r="M95" i="2"/>
  <c r="L95" i="2"/>
  <c r="F95" i="2"/>
  <c r="X94" i="2"/>
  <c r="S94" i="2"/>
  <c r="M94" i="2"/>
  <c r="L94" i="2"/>
  <c r="F94" i="2"/>
  <c r="X93" i="2"/>
  <c r="S93" i="2"/>
  <c r="M93" i="2"/>
  <c r="L93" i="2"/>
  <c r="F93" i="2"/>
  <c r="X92" i="2"/>
  <c r="S92" i="2"/>
  <c r="M92" i="2"/>
  <c r="L92" i="2"/>
  <c r="F92" i="2"/>
  <c r="X91" i="2"/>
  <c r="S91" i="2"/>
  <c r="M91" i="2"/>
  <c r="L91" i="2"/>
  <c r="F91" i="2"/>
  <c r="X90" i="2"/>
  <c r="S90" i="2"/>
  <c r="M90" i="2"/>
  <c r="L90" i="2"/>
  <c r="F90" i="2"/>
  <c r="X89" i="2"/>
  <c r="S89" i="2"/>
  <c r="M89" i="2"/>
  <c r="L89" i="2"/>
  <c r="F89" i="2"/>
  <c r="X88" i="2"/>
  <c r="S88" i="2"/>
  <c r="M88" i="2"/>
  <c r="L88" i="2"/>
  <c r="F88" i="2"/>
  <c r="X87" i="2"/>
  <c r="S87" i="2"/>
  <c r="M87" i="2"/>
  <c r="L87" i="2"/>
  <c r="F87" i="2"/>
  <c r="X86" i="2"/>
  <c r="S86" i="2"/>
  <c r="M86" i="2"/>
  <c r="L86" i="2"/>
  <c r="F86" i="2"/>
  <c r="X85" i="2"/>
  <c r="S85" i="2"/>
  <c r="M85" i="2"/>
  <c r="L85" i="2"/>
  <c r="F85" i="2"/>
  <c r="X84" i="2"/>
  <c r="S84" i="2"/>
  <c r="M84" i="2"/>
  <c r="L84" i="2"/>
  <c r="F84" i="2"/>
  <c r="X83" i="2"/>
  <c r="S83" i="2"/>
  <c r="M83" i="2"/>
  <c r="L83" i="2"/>
  <c r="F83" i="2"/>
  <c r="X82" i="2"/>
  <c r="S82" i="2"/>
  <c r="M82" i="2"/>
  <c r="L82" i="2"/>
  <c r="F82" i="2"/>
  <c r="X81" i="2"/>
  <c r="S81" i="2"/>
  <c r="M81" i="2"/>
  <c r="L81" i="2"/>
  <c r="F81" i="2"/>
  <c r="X80" i="2"/>
  <c r="S80" i="2"/>
  <c r="M80" i="2"/>
  <c r="L80" i="2"/>
  <c r="F80" i="2"/>
  <c r="X79" i="2"/>
  <c r="S79" i="2"/>
  <c r="M79" i="2"/>
  <c r="L79" i="2"/>
  <c r="F79" i="2"/>
  <c r="X78" i="2"/>
  <c r="S78" i="2"/>
  <c r="M78" i="2"/>
  <c r="L78" i="2"/>
  <c r="F78" i="2"/>
  <c r="X77" i="2"/>
  <c r="S77" i="2"/>
  <c r="M77" i="2"/>
  <c r="L77" i="2"/>
  <c r="F77" i="2"/>
  <c r="U67" i="2"/>
  <c r="D67" i="2"/>
  <c r="X66" i="2"/>
  <c r="S66" i="2"/>
  <c r="M66" i="2"/>
  <c r="L66" i="2"/>
  <c r="F66" i="2"/>
  <c r="X53" i="2"/>
  <c r="V53" i="2"/>
  <c r="S53" i="2" s="1"/>
  <c r="M53" i="2"/>
  <c r="L53" i="2"/>
  <c r="F53" i="2"/>
  <c r="X52" i="2"/>
  <c r="V52" i="2"/>
  <c r="S52" i="2" s="1"/>
  <c r="M52" i="2"/>
  <c r="L52" i="2"/>
  <c r="F52" i="2"/>
  <c r="X51" i="2"/>
  <c r="V51" i="2"/>
  <c r="S51" i="2" s="1"/>
  <c r="M51" i="2"/>
  <c r="L51" i="2"/>
  <c r="F51" i="2"/>
  <c r="X50" i="2"/>
  <c r="V50" i="2"/>
  <c r="S50" i="2" s="1"/>
  <c r="M50" i="2"/>
  <c r="L50" i="2"/>
  <c r="F50" i="2"/>
  <c r="X49" i="2"/>
  <c r="V49" i="2"/>
  <c r="S49" i="2" s="1"/>
  <c r="M49" i="2"/>
  <c r="L49" i="2"/>
  <c r="F49" i="2"/>
  <c r="X48" i="2"/>
  <c r="V48" i="2"/>
  <c r="S48" i="2" s="1"/>
  <c r="M48" i="2"/>
  <c r="L48" i="2"/>
  <c r="F48" i="2"/>
  <c r="X47" i="2"/>
  <c r="V47" i="2"/>
  <c r="S47" i="2" s="1"/>
  <c r="M47" i="2"/>
  <c r="L47" i="2"/>
  <c r="F47" i="2"/>
  <c r="X46" i="2"/>
  <c r="V46" i="2"/>
  <c r="S46" i="2" s="1"/>
  <c r="M46" i="2"/>
  <c r="L46" i="2"/>
  <c r="F46" i="2"/>
  <c r="X45" i="2"/>
  <c r="V45" i="2"/>
  <c r="S45" i="2" s="1"/>
  <c r="M45" i="2"/>
  <c r="L45" i="2"/>
  <c r="F45" i="2"/>
  <c r="X44" i="2"/>
  <c r="V44" i="2"/>
  <c r="S44" i="2" s="1"/>
  <c r="M44" i="2"/>
  <c r="L44" i="2"/>
  <c r="F44" i="2"/>
  <c r="X43" i="2"/>
  <c r="V43" i="2"/>
  <c r="S43" i="2" s="1"/>
  <c r="M43" i="2"/>
  <c r="L43" i="2"/>
  <c r="F43" i="2"/>
  <c r="X42" i="2"/>
  <c r="V42" i="2"/>
  <c r="S42" i="2" s="1"/>
  <c r="M42" i="2"/>
  <c r="L42" i="2"/>
  <c r="F42" i="2"/>
  <c r="X41" i="2"/>
  <c r="V41" i="2"/>
  <c r="S41" i="2" s="1"/>
  <c r="M41" i="2"/>
  <c r="L41" i="2"/>
  <c r="F41" i="2"/>
  <c r="X40" i="2"/>
  <c r="V40" i="2"/>
  <c r="S40" i="2" s="1"/>
  <c r="M40" i="2"/>
  <c r="L40" i="2"/>
  <c r="F40" i="2"/>
  <c r="X39" i="2"/>
  <c r="V39" i="2"/>
  <c r="S39" i="2" s="1"/>
  <c r="M39" i="2"/>
  <c r="L39" i="2"/>
  <c r="F39" i="2"/>
  <c r="X38" i="2"/>
  <c r="V38" i="2"/>
  <c r="S38" i="2" s="1"/>
  <c r="M38" i="2"/>
  <c r="L38" i="2"/>
  <c r="F38" i="2"/>
  <c r="X37" i="2"/>
  <c r="V37" i="2"/>
  <c r="S37" i="2" s="1"/>
  <c r="M37" i="2"/>
  <c r="L37" i="2"/>
  <c r="F37" i="2"/>
  <c r="X36" i="2"/>
  <c r="V36" i="2"/>
  <c r="S36" i="2" s="1"/>
  <c r="M36" i="2"/>
  <c r="L36" i="2"/>
  <c r="F36" i="2"/>
  <c r="X35" i="2"/>
  <c r="V35" i="2"/>
  <c r="S35" i="2" s="1"/>
  <c r="M35" i="2"/>
  <c r="L35" i="2"/>
  <c r="F35" i="2"/>
  <c r="X34" i="2"/>
  <c r="V34" i="2"/>
  <c r="S34" i="2" s="1"/>
  <c r="M34" i="2"/>
  <c r="L34" i="2"/>
  <c r="F34" i="2"/>
  <c r="X33" i="2"/>
  <c r="V33" i="2"/>
  <c r="S33" i="2" s="1"/>
  <c r="M33" i="2"/>
  <c r="L33" i="2"/>
  <c r="F33" i="2"/>
  <c r="X32" i="2"/>
  <c r="V32" i="2"/>
  <c r="S32" i="2" s="1"/>
  <c r="M32" i="2"/>
  <c r="L32" i="2"/>
  <c r="F32" i="2"/>
  <c r="X31" i="2"/>
  <c r="V31" i="2"/>
  <c r="S31" i="2" s="1"/>
  <c r="M31" i="2"/>
  <c r="L31" i="2"/>
  <c r="F31" i="2"/>
  <c r="X30" i="2"/>
  <c r="V30" i="2"/>
  <c r="S30" i="2" s="1"/>
  <c r="M30" i="2"/>
  <c r="L30" i="2"/>
  <c r="F30" i="2"/>
  <c r="X29" i="2"/>
  <c r="V29" i="2"/>
  <c r="S29" i="2" s="1"/>
  <c r="M29" i="2"/>
  <c r="L29" i="2"/>
  <c r="F29" i="2"/>
  <c r="X28" i="2"/>
  <c r="V28" i="2"/>
  <c r="S28" i="2" s="1"/>
  <c r="M28" i="2"/>
  <c r="L28" i="2"/>
  <c r="F28" i="2"/>
  <c r="X27" i="2"/>
  <c r="V27" i="2"/>
  <c r="S27" i="2" s="1"/>
  <c r="M27" i="2"/>
  <c r="L27" i="2"/>
  <c r="F27" i="2"/>
  <c r="X26" i="2"/>
  <c r="V26" i="2"/>
  <c r="S26" i="2" s="1"/>
  <c r="M26" i="2"/>
  <c r="L26" i="2"/>
  <c r="F26" i="2"/>
  <c r="X25" i="2"/>
  <c r="V25" i="2"/>
  <c r="S25" i="2" s="1"/>
  <c r="M25" i="2"/>
  <c r="L25" i="2"/>
  <c r="F25" i="2"/>
  <c r="X24" i="2"/>
  <c r="V24" i="2"/>
  <c r="S24" i="2" s="1"/>
  <c r="M24" i="2"/>
  <c r="L24" i="2"/>
  <c r="F24" i="2"/>
  <c r="X23" i="2"/>
  <c r="V23" i="2"/>
  <c r="S23" i="2" s="1"/>
  <c r="M23" i="2"/>
  <c r="L23" i="2"/>
  <c r="F23" i="2"/>
  <c r="G545" i="2" l="1"/>
  <c r="G286" i="2"/>
  <c r="I286" i="2" s="1"/>
  <c r="H466" i="2"/>
  <c r="H470" i="2"/>
  <c r="H474" i="2"/>
  <c r="G81" i="2"/>
  <c r="I81" i="2" s="1"/>
  <c r="G99" i="2"/>
  <c r="I99" i="2" s="1"/>
  <c r="H313" i="2"/>
  <c r="G184" i="2"/>
  <c r="I184" i="2" s="1"/>
  <c r="G464" i="2"/>
  <c r="G176" i="2"/>
  <c r="I176" i="2" s="1"/>
  <c r="G182" i="2"/>
  <c r="I182" i="2" s="1"/>
  <c r="G252" i="2"/>
  <c r="I252" i="2" s="1"/>
  <c r="H478" i="2"/>
  <c r="G546" i="2"/>
  <c r="I546" i="2" s="1"/>
  <c r="G547" i="2"/>
  <c r="I547" i="2" s="1"/>
  <c r="G549" i="2"/>
  <c r="G550" i="2"/>
  <c r="G551" i="2"/>
  <c r="I551" i="2" s="1"/>
  <c r="G552" i="2"/>
  <c r="I552" i="2" s="1"/>
  <c r="G553" i="2"/>
  <c r="G66" i="2"/>
  <c r="I66" i="2" s="1"/>
  <c r="G78" i="2"/>
  <c r="I78" i="2" s="1"/>
  <c r="G146" i="2"/>
  <c r="I146" i="2" s="1"/>
  <c r="G152" i="2"/>
  <c r="I152" i="2" s="1"/>
  <c r="H162" i="2"/>
  <c r="H166" i="2"/>
  <c r="G197" i="2"/>
  <c r="G220" i="2"/>
  <c r="H547" i="2"/>
  <c r="G96" i="2"/>
  <c r="I96" i="2" s="1"/>
  <c r="G400" i="2"/>
  <c r="I400" i="2" s="1"/>
  <c r="G23" i="2"/>
  <c r="I23" i="2" s="1"/>
  <c r="G83" i="2"/>
  <c r="I83" i="2" s="1"/>
  <c r="G85" i="2"/>
  <c r="I85" i="2" s="1"/>
  <c r="G87" i="2"/>
  <c r="I87" i="2" s="1"/>
  <c r="G91" i="2"/>
  <c r="I91" i="2" s="1"/>
  <c r="G95" i="2"/>
  <c r="I95" i="2" s="1"/>
  <c r="G168" i="2"/>
  <c r="I168" i="2" s="1"/>
  <c r="G174" i="2"/>
  <c r="I174" i="2" s="1"/>
  <c r="H274" i="2"/>
  <c r="H278" i="2"/>
  <c r="H282" i="2"/>
  <c r="G447" i="2"/>
  <c r="I447" i="2" s="1"/>
  <c r="G451" i="2"/>
  <c r="I451" i="2" s="1"/>
  <c r="G554" i="2"/>
  <c r="I554" i="2" s="1"/>
  <c r="G555" i="2"/>
  <c r="I555" i="2" s="1"/>
  <c r="G31" i="2"/>
  <c r="I31" i="2" s="1"/>
  <c r="G77" i="2"/>
  <c r="I77" i="2" s="1"/>
  <c r="G79" i="2"/>
  <c r="I79" i="2" s="1"/>
  <c r="G88" i="2"/>
  <c r="I88" i="2" s="1"/>
  <c r="G97" i="2"/>
  <c r="I97" i="2" s="1"/>
  <c r="H99" i="2"/>
  <c r="G102" i="2"/>
  <c r="I102" i="2" s="1"/>
  <c r="G170" i="2"/>
  <c r="I170" i="2" s="1"/>
  <c r="G178" i="2"/>
  <c r="I178" i="2" s="1"/>
  <c r="G186" i="2"/>
  <c r="I186" i="2" s="1"/>
  <c r="G228" i="2"/>
  <c r="I228" i="2" s="1"/>
  <c r="G260" i="2"/>
  <c r="I260" i="2" s="1"/>
  <c r="H276" i="2"/>
  <c r="G294" i="2"/>
  <c r="I294" i="2" s="1"/>
  <c r="H312" i="2"/>
  <c r="G314" i="2"/>
  <c r="I314" i="2" s="1"/>
  <c r="G328" i="2"/>
  <c r="I328" i="2" s="1"/>
  <c r="G408" i="2"/>
  <c r="I408" i="2" s="1"/>
  <c r="G424" i="2"/>
  <c r="I424" i="2" s="1"/>
  <c r="G440" i="2"/>
  <c r="I440" i="2" s="1"/>
  <c r="H545" i="2"/>
  <c r="H553" i="2"/>
  <c r="G53" i="2"/>
  <c r="I53" i="2" s="1"/>
  <c r="H83" i="2"/>
  <c r="G86" i="2"/>
  <c r="I86" i="2" s="1"/>
  <c r="G93" i="2"/>
  <c r="I93" i="2" s="1"/>
  <c r="G104" i="2"/>
  <c r="I104" i="2" s="1"/>
  <c r="G138" i="2"/>
  <c r="I138" i="2" s="1"/>
  <c r="G189" i="2"/>
  <c r="I189" i="2" s="1"/>
  <c r="G244" i="2"/>
  <c r="I244" i="2" s="1"/>
  <c r="G339" i="2"/>
  <c r="I339" i="2" s="1"/>
  <c r="G416" i="2"/>
  <c r="I416" i="2" s="1"/>
  <c r="G432" i="2"/>
  <c r="I432" i="2" s="1"/>
  <c r="H549" i="2"/>
  <c r="G39" i="2"/>
  <c r="I39" i="2" s="1"/>
  <c r="G80" i="2"/>
  <c r="I80" i="2" s="1"/>
  <c r="G89" i="2"/>
  <c r="I89" i="2" s="1"/>
  <c r="H91" i="2"/>
  <c r="G94" i="2"/>
  <c r="I94" i="2" s="1"/>
  <c r="G101" i="2"/>
  <c r="I101" i="2" s="1"/>
  <c r="G103" i="2"/>
  <c r="I103" i="2" s="1"/>
  <c r="H154" i="2"/>
  <c r="H158" i="2"/>
  <c r="H160" i="2"/>
  <c r="G172" i="2"/>
  <c r="I172" i="2" s="1"/>
  <c r="G180" i="2"/>
  <c r="I180" i="2" s="1"/>
  <c r="G188" i="2"/>
  <c r="I188" i="2" s="1"/>
  <c r="G236" i="2"/>
  <c r="I236" i="2" s="1"/>
  <c r="G268" i="2"/>
  <c r="I268" i="2" s="1"/>
  <c r="H272" i="2"/>
  <c r="H445" i="2"/>
  <c r="G449" i="2"/>
  <c r="I449" i="2" s="1"/>
  <c r="G456" i="2"/>
  <c r="I456" i="2" s="1"/>
  <c r="G548" i="2"/>
  <c r="H551" i="2"/>
  <c r="H555" i="2"/>
  <c r="G27" i="2"/>
  <c r="I27" i="2" s="1"/>
  <c r="G25" i="2"/>
  <c r="I25" i="2" s="1"/>
  <c r="G33" i="2"/>
  <c r="I33" i="2" s="1"/>
  <c r="G47" i="2"/>
  <c r="I47" i="2" s="1"/>
  <c r="H66" i="2"/>
  <c r="H77" i="2"/>
  <c r="G82" i="2"/>
  <c r="I82" i="2" s="1"/>
  <c r="H85" i="2"/>
  <c r="G90" i="2"/>
  <c r="I90" i="2" s="1"/>
  <c r="H93" i="2"/>
  <c r="G98" i="2"/>
  <c r="I98" i="2" s="1"/>
  <c r="H101" i="2"/>
  <c r="G29" i="2"/>
  <c r="I29" i="2" s="1"/>
  <c r="G37" i="2"/>
  <c r="I37" i="2" s="1"/>
  <c r="G45" i="2"/>
  <c r="I45" i="2" s="1"/>
  <c r="G51" i="2"/>
  <c r="I51" i="2" s="1"/>
  <c r="H81" i="2"/>
  <c r="H89" i="2"/>
  <c r="H97" i="2"/>
  <c r="G144" i="2"/>
  <c r="I144" i="2" s="1"/>
  <c r="G35" i="2"/>
  <c r="I35" i="2" s="1"/>
  <c r="G43" i="2"/>
  <c r="I43" i="2" s="1"/>
  <c r="H79" i="2"/>
  <c r="G84" i="2"/>
  <c r="I84" i="2" s="1"/>
  <c r="H87" i="2"/>
  <c r="G92" i="2"/>
  <c r="I92" i="2" s="1"/>
  <c r="H95" i="2"/>
  <c r="G100" i="2"/>
  <c r="I100" i="2" s="1"/>
  <c r="H103" i="2"/>
  <c r="G41" i="2"/>
  <c r="I41" i="2" s="1"/>
  <c r="G49" i="2"/>
  <c r="I49" i="2" s="1"/>
  <c r="H78" i="2"/>
  <c r="H80" i="2"/>
  <c r="H82" i="2"/>
  <c r="H84" i="2"/>
  <c r="H86" i="2"/>
  <c r="H88" i="2"/>
  <c r="H90" i="2"/>
  <c r="H92" i="2"/>
  <c r="H94" i="2"/>
  <c r="H96" i="2"/>
  <c r="H98" i="2"/>
  <c r="H100" i="2"/>
  <c r="H102" i="2"/>
  <c r="H104" i="2"/>
  <c r="G140" i="2"/>
  <c r="I140" i="2" s="1"/>
  <c r="G148" i="2"/>
  <c r="I148" i="2" s="1"/>
  <c r="G191" i="2"/>
  <c r="I191" i="2" s="1"/>
  <c r="G199" i="2"/>
  <c r="I199" i="2" s="1"/>
  <c r="G222" i="2"/>
  <c r="I222" i="2" s="1"/>
  <c r="G230" i="2"/>
  <c r="I230" i="2" s="1"/>
  <c r="G238" i="2"/>
  <c r="I238" i="2" s="1"/>
  <c r="G246" i="2"/>
  <c r="I246" i="2" s="1"/>
  <c r="G254" i="2"/>
  <c r="I254" i="2" s="1"/>
  <c r="G262" i="2"/>
  <c r="I262" i="2" s="1"/>
  <c r="G270" i="2"/>
  <c r="I270" i="2" s="1"/>
  <c r="H284" i="2"/>
  <c r="G288" i="2"/>
  <c r="I288" i="2" s="1"/>
  <c r="H314" i="2"/>
  <c r="G330" i="2"/>
  <c r="I330" i="2" s="1"/>
  <c r="G341" i="2"/>
  <c r="I341" i="2" s="1"/>
  <c r="G394" i="2"/>
  <c r="I394" i="2" s="1"/>
  <c r="G402" i="2"/>
  <c r="I402" i="2" s="1"/>
  <c r="G410" i="2"/>
  <c r="I410" i="2" s="1"/>
  <c r="G418" i="2"/>
  <c r="I418" i="2" s="1"/>
  <c r="G426" i="2"/>
  <c r="I426" i="2" s="1"/>
  <c r="G434" i="2"/>
  <c r="I434" i="2" s="1"/>
  <c r="G442" i="2"/>
  <c r="I442" i="2" s="1"/>
  <c r="G458" i="2"/>
  <c r="I458" i="2" s="1"/>
  <c r="H468" i="2"/>
  <c r="H472" i="2"/>
  <c r="H476" i="2"/>
  <c r="H546" i="2"/>
  <c r="H548" i="2"/>
  <c r="H550" i="2"/>
  <c r="H552" i="2"/>
  <c r="H554" i="2"/>
  <c r="H156" i="2"/>
  <c r="G445" i="2"/>
  <c r="I445" i="2" s="1"/>
  <c r="G195" i="2"/>
  <c r="I195" i="2" s="1"/>
  <c r="G226" i="2"/>
  <c r="I226" i="2" s="1"/>
  <c r="G234" i="2"/>
  <c r="I234" i="2" s="1"/>
  <c r="G242" i="2"/>
  <c r="I242" i="2" s="1"/>
  <c r="G250" i="2"/>
  <c r="I250" i="2" s="1"/>
  <c r="G258" i="2"/>
  <c r="I258" i="2" s="1"/>
  <c r="G266" i="2"/>
  <c r="I266" i="2" s="1"/>
  <c r="G292" i="2"/>
  <c r="I292" i="2" s="1"/>
  <c r="G337" i="2"/>
  <c r="I337" i="2" s="1"/>
  <c r="G398" i="2"/>
  <c r="I398" i="2" s="1"/>
  <c r="G406" i="2"/>
  <c r="I406" i="2" s="1"/>
  <c r="G414" i="2"/>
  <c r="I414" i="2" s="1"/>
  <c r="G422" i="2"/>
  <c r="I422" i="2" s="1"/>
  <c r="G430" i="2"/>
  <c r="I430" i="2" s="1"/>
  <c r="G438" i="2"/>
  <c r="I438" i="2" s="1"/>
  <c r="G454" i="2"/>
  <c r="I454" i="2" s="1"/>
  <c r="G462" i="2"/>
  <c r="I462" i="2" s="1"/>
  <c r="G142" i="2"/>
  <c r="I142" i="2" s="1"/>
  <c r="G150" i="2"/>
  <c r="I150" i="2" s="1"/>
  <c r="H164" i="2"/>
  <c r="G193" i="2"/>
  <c r="I193" i="2" s="1"/>
  <c r="G224" i="2"/>
  <c r="I224" i="2" s="1"/>
  <c r="G232" i="2"/>
  <c r="I232" i="2" s="1"/>
  <c r="G240" i="2"/>
  <c r="I240" i="2" s="1"/>
  <c r="G248" i="2"/>
  <c r="I248" i="2" s="1"/>
  <c r="G256" i="2"/>
  <c r="I256" i="2" s="1"/>
  <c r="G264" i="2"/>
  <c r="I264" i="2" s="1"/>
  <c r="H280" i="2"/>
  <c r="G290" i="2"/>
  <c r="I290" i="2" s="1"/>
  <c r="G313" i="2"/>
  <c r="I313" i="2" s="1"/>
  <c r="G335" i="2"/>
  <c r="I335" i="2" s="1"/>
  <c r="G343" i="2"/>
  <c r="I343" i="2" s="1"/>
  <c r="G396" i="2"/>
  <c r="I396" i="2" s="1"/>
  <c r="G404" i="2"/>
  <c r="I404" i="2" s="1"/>
  <c r="G412" i="2"/>
  <c r="I412" i="2" s="1"/>
  <c r="G420" i="2"/>
  <c r="I420" i="2" s="1"/>
  <c r="G428" i="2"/>
  <c r="I428" i="2" s="1"/>
  <c r="G436" i="2"/>
  <c r="I436" i="2" s="1"/>
  <c r="G444" i="2"/>
  <c r="I444" i="2" s="1"/>
  <c r="G446" i="2"/>
  <c r="I446" i="2" s="1"/>
  <c r="G448" i="2"/>
  <c r="I448" i="2" s="1"/>
  <c r="G450" i="2"/>
  <c r="I450" i="2" s="1"/>
  <c r="G452" i="2"/>
  <c r="I452" i="2" s="1"/>
  <c r="G460" i="2"/>
  <c r="I460" i="2" s="1"/>
  <c r="G167" i="2"/>
  <c r="I167" i="2" s="1"/>
  <c r="H167" i="2"/>
  <c r="G169" i="2"/>
  <c r="I169" i="2" s="1"/>
  <c r="H169" i="2"/>
  <c r="G171" i="2"/>
  <c r="H171" i="2"/>
  <c r="G173" i="2"/>
  <c r="I173" i="2" s="1"/>
  <c r="H173" i="2"/>
  <c r="G175" i="2"/>
  <c r="I175" i="2" s="1"/>
  <c r="H175" i="2"/>
  <c r="G177" i="2"/>
  <c r="I177" i="2" s="1"/>
  <c r="H177" i="2"/>
  <c r="G179" i="2"/>
  <c r="I179" i="2" s="1"/>
  <c r="H179" i="2"/>
  <c r="G181" i="2"/>
  <c r="I181" i="2" s="1"/>
  <c r="H181" i="2"/>
  <c r="G183" i="2"/>
  <c r="I183" i="2" s="1"/>
  <c r="H183" i="2"/>
  <c r="G185" i="2"/>
  <c r="I185" i="2" s="1"/>
  <c r="H185" i="2"/>
  <c r="G187" i="2"/>
  <c r="H187" i="2"/>
  <c r="H23" i="2"/>
  <c r="H25" i="2"/>
  <c r="H27" i="2"/>
  <c r="H29" i="2"/>
  <c r="H31" i="2"/>
  <c r="H33" i="2"/>
  <c r="H35" i="2"/>
  <c r="H37" i="2"/>
  <c r="H39" i="2"/>
  <c r="H41" i="2"/>
  <c r="H43" i="2"/>
  <c r="H45" i="2"/>
  <c r="H47" i="2"/>
  <c r="H49" i="2"/>
  <c r="H51" i="2"/>
  <c r="H53" i="2"/>
  <c r="H138" i="2"/>
  <c r="H140" i="2"/>
  <c r="H142" i="2"/>
  <c r="H144" i="2"/>
  <c r="H146" i="2"/>
  <c r="H148" i="2"/>
  <c r="H150" i="2"/>
  <c r="H152" i="2"/>
  <c r="H168" i="2"/>
  <c r="H170" i="2"/>
  <c r="H172" i="2"/>
  <c r="H174" i="2"/>
  <c r="H176" i="2"/>
  <c r="H178" i="2"/>
  <c r="H180" i="2"/>
  <c r="H182" i="2"/>
  <c r="H184" i="2"/>
  <c r="H186" i="2"/>
  <c r="H188" i="2"/>
  <c r="G154" i="2"/>
  <c r="I154" i="2" s="1"/>
  <c r="G156" i="2"/>
  <c r="I156" i="2" s="1"/>
  <c r="G158" i="2"/>
  <c r="I158" i="2" s="1"/>
  <c r="G160" i="2"/>
  <c r="I160" i="2" s="1"/>
  <c r="G162" i="2"/>
  <c r="I162" i="2" s="1"/>
  <c r="G164" i="2"/>
  <c r="I164" i="2" s="1"/>
  <c r="G166" i="2"/>
  <c r="I166" i="2" s="1"/>
  <c r="H189" i="2"/>
  <c r="H191" i="2"/>
  <c r="H193" i="2"/>
  <c r="H195" i="2"/>
  <c r="H197" i="2"/>
  <c r="H199" i="2"/>
  <c r="H220" i="2"/>
  <c r="H222" i="2"/>
  <c r="H224" i="2"/>
  <c r="H226" i="2"/>
  <c r="H228" i="2"/>
  <c r="H230" i="2"/>
  <c r="H232" i="2"/>
  <c r="H234" i="2"/>
  <c r="H236" i="2"/>
  <c r="H238" i="2"/>
  <c r="H240" i="2"/>
  <c r="H242" i="2"/>
  <c r="H244" i="2"/>
  <c r="H246" i="2"/>
  <c r="H248" i="2"/>
  <c r="H250" i="2"/>
  <c r="H252" i="2"/>
  <c r="H254" i="2"/>
  <c r="H256" i="2"/>
  <c r="H258" i="2"/>
  <c r="H260" i="2"/>
  <c r="H262" i="2"/>
  <c r="H264" i="2"/>
  <c r="H266" i="2"/>
  <c r="H268" i="2"/>
  <c r="H270" i="2"/>
  <c r="G285" i="2"/>
  <c r="I285" i="2" s="1"/>
  <c r="H285" i="2"/>
  <c r="G287" i="2"/>
  <c r="I287" i="2" s="1"/>
  <c r="H287" i="2"/>
  <c r="G289" i="2"/>
  <c r="I289" i="2" s="1"/>
  <c r="H289" i="2"/>
  <c r="G291" i="2"/>
  <c r="I291" i="2" s="1"/>
  <c r="H291" i="2"/>
  <c r="G293" i="2"/>
  <c r="I293" i="2" s="1"/>
  <c r="H293" i="2"/>
  <c r="G295" i="2"/>
  <c r="I295" i="2" s="1"/>
  <c r="H295" i="2"/>
  <c r="G312" i="2"/>
  <c r="I312" i="2" s="1"/>
  <c r="G327" i="2"/>
  <c r="H327" i="2"/>
  <c r="G329" i="2"/>
  <c r="I329" i="2" s="1"/>
  <c r="H329" i="2"/>
  <c r="G331" i="2"/>
  <c r="I331" i="2" s="1"/>
  <c r="H331" i="2"/>
  <c r="H332" i="2"/>
  <c r="H190" i="2"/>
  <c r="I197" i="2"/>
  <c r="I220" i="2"/>
  <c r="H286" i="2"/>
  <c r="H288" i="2"/>
  <c r="H290" i="2"/>
  <c r="H292" i="2"/>
  <c r="H294" i="2"/>
  <c r="H328" i="2"/>
  <c r="H330" i="2"/>
  <c r="G333" i="2"/>
  <c r="I333" i="2" s="1"/>
  <c r="H333" i="2"/>
  <c r="H447" i="2"/>
  <c r="H449" i="2"/>
  <c r="H451" i="2"/>
  <c r="H453" i="2"/>
  <c r="I464" i="2"/>
  <c r="G466" i="2"/>
  <c r="I466" i="2" s="1"/>
  <c r="G468" i="2"/>
  <c r="I468" i="2" s="1"/>
  <c r="G470" i="2"/>
  <c r="I470" i="2" s="1"/>
  <c r="G472" i="2"/>
  <c r="I472" i="2" s="1"/>
  <c r="G474" i="2"/>
  <c r="I474" i="2" s="1"/>
  <c r="G476" i="2"/>
  <c r="I476" i="2" s="1"/>
  <c r="G478" i="2"/>
  <c r="I478" i="2" s="1"/>
  <c r="I545" i="2"/>
  <c r="I548" i="2"/>
  <c r="I549" i="2"/>
  <c r="I550" i="2"/>
  <c r="I553" i="2"/>
  <c r="G272" i="2"/>
  <c r="I272" i="2" s="1"/>
  <c r="G274" i="2"/>
  <c r="I274" i="2" s="1"/>
  <c r="G276" i="2"/>
  <c r="I276" i="2" s="1"/>
  <c r="G278" i="2"/>
  <c r="I278" i="2" s="1"/>
  <c r="G280" i="2"/>
  <c r="I280" i="2" s="1"/>
  <c r="G282" i="2"/>
  <c r="I282" i="2" s="1"/>
  <c r="G284" i="2"/>
  <c r="I284" i="2" s="1"/>
  <c r="H335" i="2"/>
  <c r="H337" i="2"/>
  <c r="H339" i="2"/>
  <c r="H341" i="2"/>
  <c r="H343" i="2"/>
  <c r="H394" i="2"/>
  <c r="H396" i="2"/>
  <c r="H398" i="2"/>
  <c r="H400" i="2"/>
  <c r="H402" i="2"/>
  <c r="H404" i="2"/>
  <c r="H406" i="2"/>
  <c r="H408" i="2"/>
  <c r="H410" i="2"/>
  <c r="H412" i="2"/>
  <c r="H414" i="2"/>
  <c r="H416" i="2"/>
  <c r="H418" i="2"/>
  <c r="H420" i="2"/>
  <c r="H422" i="2"/>
  <c r="H424" i="2"/>
  <c r="H426" i="2"/>
  <c r="H428" i="2"/>
  <c r="H430" i="2"/>
  <c r="H432" i="2"/>
  <c r="H434" i="2"/>
  <c r="H436" i="2"/>
  <c r="H438" i="2"/>
  <c r="H440" i="2"/>
  <c r="H442" i="2"/>
  <c r="H444" i="2"/>
  <c r="H446" i="2"/>
  <c r="H448" i="2"/>
  <c r="H450" i="2"/>
  <c r="H452" i="2"/>
  <c r="H454" i="2"/>
  <c r="H456" i="2"/>
  <c r="H458" i="2"/>
  <c r="H460" i="2"/>
  <c r="H462" i="2"/>
  <c r="H464" i="2"/>
  <c r="G26" i="2"/>
  <c r="I26" i="2" s="1"/>
  <c r="H26" i="2"/>
  <c r="G30" i="2"/>
  <c r="I30" i="2" s="1"/>
  <c r="H30" i="2"/>
  <c r="G34" i="2"/>
  <c r="I34" i="2" s="1"/>
  <c r="H34" i="2"/>
  <c r="G36" i="2"/>
  <c r="I36" i="2" s="1"/>
  <c r="H36" i="2"/>
  <c r="G40" i="2"/>
  <c r="I40" i="2" s="1"/>
  <c r="H40" i="2"/>
  <c r="G44" i="2"/>
  <c r="I44" i="2" s="1"/>
  <c r="H44" i="2"/>
  <c r="G48" i="2"/>
  <c r="I48" i="2" s="1"/>
  <c r="H48" i="2"/>
  <c r="G137" i="2"/>
  <c r="I137" i="2" s="1"/>
  <c r="H137" i="2"/>
  <c r="G139" i="2"/>
  <c r="I139" i="2" s="1"/>
  <c r="H139" i="2"/>
  <c r="G141" i="2"/>
  <c r="I141" i="2" s="1"/>
  <c r="H141" i="2"/>
  <c r="G143" i="2"/>
  <c r="I143" i="2" s="1"/>
  <c r="H143" i="2"/>
  <c r="G145" i="2"/>
  <c r="I145" i="2" s="1"/>
  <c r="H145" i="2"/>
  <c r="G147" i="2"/>
  <c r="I147" i="2" s="1"/>
  <c r="H147" i="2"/>
  <c r="G149" i="2"/>
  <c r="I149" i="2" s="1"/>
  <c r="H149" i="2"/>
  <c r="G151" i="2"/>
  <c r="I151" i="2" s="1"/>
  <c r="H151" i="2"/>
  <c r="G153" i="2"/>
  <c r="I153" i="2" s="1"/>
  <c r="H153" i="2"/>
  <c r="G155" i="2"/>
  <c r="I155" i="2" s="1"/>
  <c r="H155" i="2"/>
  <c r="G157" i="2"/>
  <c r="I157" i="2" s="1"/>
  <c r="H157" i="2"/>
  <c r="G159" i="2"/>
  <c r="I159" i="2" s="1"/>
  <c r="H159" i="2"/>
  <c r="G161" i="2"/>
  <c r="I161" i="2" s="1"/>
  <c r="H161" i="2"/>
  <c r="G163" i="2"/>
  <c r="I163" i="2" s="1"/>
  <c r="H163" i="2"/>
  <c r="G165" i="2"/>
  <c r="I165" i="2" s="1"/>
  <c r="H165" i="2"/>
  <c r="G24" i="2"/>
  <c r="I24" i="2" s="1"/>
  <c r="H24" i="2"/>
  <c r="G28" i="2"/>
  <c r="I28" i="2" s="1"/>
  <c r="H28" i="2"/>
  <c r="G32" i="2"/>
  <c r="I32" i="2" s="1"/>
  <c r="H32" i="2"/>
  <c r="G38" i="2"/>
  <c r="I38" i="2" s="1"/>
  <c r="H38" i="2"/>
  <c r="G42" i="2"/>
  <c r="I42" i="2" s="1"/>
  <c r="H42" i="2"/>
  <c r="G46" i="2"/>
  <c r="I46" i="2" s="1"/>
  <c r="H46" i="2"/>
  <c r="G50" i="2"/>
  <c r="I50" i="2" s="1"/>
  <c r="H50" i="2"/>
  <c r="G52" i="2"/>
  <c r="I52" i="2" s="1"/>
  <c r="H52" i="2"/>
  <c r="I171" i="2"/>
  <c r="I187" i="2"/>
  <c r="G190" i="2"/>
  <c r="I190" i="2" s="1"/>
  <c r="H192" i="2"/>
  <c r="G192" i="2"/>
  <c r="I192" i="2" s="1"/>
  <c r="H194" i="2"/>
  <c r="G194" i="2"/>
  <c r="I194" i="2" s="1"/>
  <c r="H196" i="2"/>
  <c r="G196" i="2"/>
  <c r="I196" i="2" s="1"/>
  <c r="H198" i="2"/>
  <c r="G198" i="2"/>
  <c r="I198" i="2" s="1"/>
  <c r="H200" i="2"/>
  <c r="G200" i="2"/>
  <c r="I200" i="2" s="1"/>
  <c r="H221" i="2"/>
  <c r="G221" i="2"/>
  <c r="I221" i="2" s="1"/>
  <c r="H223" i="2"/>
  <c r="G223" i="2"/>
  <c r="I223" i="2" s="1"/>
  <c r="H225" i="2"/>
  <c r="G225" i="2"/>
  <c r="I225" i="2" s="1"/>
  <c r="H227" i="2"/>
  <c r="G227" i="2"/>
  <c r="I227" i="2" s="1"/>
  <c r="H229" i="2"/>
  <c r="G229" i="2"/>
  <c r="I229" i="2" s="1"/>
  <c r="H231" i="2"/>
  <c r="G231" i="2"/>
  <c r="I231" i="2" s="1"/>
  <c r="H233" i="2"/>
  <c r="G233" i="2"/>
  <c r="I233" i="2" s="1"/>
  <c r="H235" i="2"/>
  <c r="G235" i="2"/>
  <c r="I235" i="2" s="1"/>
  <c r="H237" i="2"/>
  <c r="G237" i="2"/>
  <c r="I237" i="2" s="1"/>
  <c r="H239" i="2"/>
  <c r="G239" i="2"/>
  <c r="I239" i="2" s="1"/>
  <c r="H241" i="2"/>
  <c r="G241" i="2"/>
  <c r="I241" i="2" s="1"/>
  <c r="H243" i="2"/>
  <c r="G243" i="2"/>
  <c r="I243" i="2" s="1"/>
  <c r="H245" i="2"/>
  <c r="G245" i="2"/>
  <c r="I245" i="2" s="1"/>
  <c r="H247" i="2"/>
  <c r="G247" i="2"/>
  <c r="I247" i="2" s="1"/>
  <c r="H249" i="2"/>
  <c r="G249" i="2"/>
  <c r="I249" i="2" s="1"/>
  <c r="H251" i="2"/>
  <c r="G251" i="2"/>
  <c r="I251" i="2" s="1"/>
  <c r="H253" i="2"/>
  <c r="G253" i="2"/>
  <c r="I253" i="2" s="1"/>
  <c r="H255" i="2"/>
  <c r="G255" i="2"/>
  <c r="I255" i="2" s="1"/>
  <c r="H257" i="2"/>
  <c r="G257" i="2"/>
  <c r="I257" i="2" s="1"/>
  <c r="H259" i="2"/>
  <c r="G259" i="2"/>
  <c r="I259" i="2" s="1"/>
  <c r="H261" i="2"/>
  <c r="G261" i="2"/>
  <c r="I261" i="2" s="1"/>
  <c r="H263" i="2"/>
  <c r="G263" i="2"/>
  <c r="I263" i="2" s="1"/>
  <c r="H265" i="2"/>
  <c r="G265" i="2"/>
  <c r="I265" i="2" s="1"/>
  <c r="H267" i="2"/>
  <c r="G267" i="2"/>
  <c r="I267" i="2" s="1"/>
  <c r="H269" i="2"/>
  <c r="G269" i="2"/>
  <c r="I269" i="2" s="1"/>
  <c r="H271" i="2"/>
  <c r="G271" i="2"/>
  <c r="I271" i="2" s="1"/>
  <c r="H273" i="2"/>
  <c r="G273" i="2"/>
  <c r="I273" i="2" s="1"/>
  <c r="H275" i="2"/>
  <c r="G275" i="2"/>
  <c r="I275" i="2" s="1"/>
  <c r="H277" i="2"/>
  <c r="G277" i="2"/>
  <c r="I277" i="2" s="1"/>
  <c r="H279" i="2"/>
  <c r="G279" i="2"/>
  <c r="I279" i="2" s="1"/>
  <c r="H281" i="2"/>
  <c r="G281" i="2"/>
  <c r="I281" i="2" s="1"/>
  <c r="H283" i="2"/>
  <c r="G283" i="2"/>
  <c r="I283" i="2" s="1"/>
  <c r="H334" i="2"/>
  <c r="G334" i="2"/>
  <c r="I334" i="2" s="1"/>
  <c r="H336" i="2"/>
  <c r="G336" i="2"/>
  <c r="I336" i="2" s="1"/>
  <c r="H338" i="2"/>
  <c r="G338" i="2"/>
  <c r="I338" i="2" s="1"/>
  <c r="H340" i="2"/>
  <c r="G340" i="2"/>
  <c r="I340" i="2" s="1"/>
  <c r="H342" i="2"/>
  <c r="G342" i="2"/>
  <c r="I342" i="2" s="1"/>
  <c r="H344" i="2"/>
  <c r="G344" i="2"/>
  <c r="I344" i="2" s="1"/>
  <c r="H395" i="2"/>
  <c r="G395" i="2"/>
  <c r="I395" i="2" s="1"/>
  <c r="H397" i="2"/>
  <c r="G397" i="2"/>
  <c r="I397" i="2" s="1"/>
  <c r="H399" i="2"/>
  <c r="G399" i="2"/>
  <c r="I399" i="2" s="1"/>
  <c r="H401" i="2"/>
  <c r="G401" i="2"/>
  <c r="I401" i="2" s="1"/>
  <c r="H403" i="2"/>
  <c r="G403" i="2"/>
  <c r="I403" i="2" s="1"/>
  <c r="H405" i="2"/>
  <c r="G405" i="2"/>
  <c r="I405" i="2" s="1"/>
  <c r="H407" i="2"/>
  <c r="G407" i="2"/>
  <c r="I407" i="2" s="1"/>
  <c r="H409" i="2"/>
  <c r="G409" i="2"/>
  <c r="I409" i="2" s="1"/>
  <c r="H411" i="2"/>
  <c r="G411" i="2"/>
  <c r="I411" i="2" s="1"/>
  <c r="H413" i="2"/>
  <c r="G413" i="2"/>
  <c r="I413" i="2" s="1"/>
  <c r="H415" i="2"/>
  <c r="G415" i="2"/>
  <c r="I415" i="2" s="1"/>
  <c r="H417" i="2"/>
  <c r="G417" i="2"/>
  <c r="I417" i="2" s="1"/>
  <c r="H419" i="2"/>
  <c r="G419" i="2"/>
  <c r="I419" i="2" s="1"/>
  <c r="H421" i="2"/>
  <c r="G421" i="2"/>
  <c r="I421" i="2" s="1"/>
  <c r="H423" i="2"/>
  <c r="G423" i="2"/>
  <c r="I423" i="2" s="1"/>
  <c r="H425" i="2"/>
  <c r="G425" i="2"/>
  <c r="I425" i="2" s="1"/>
  <c r="H427" i="2"/>
  <c r="G427" i="2"/>
  <c r="I427" i="2" s="1"/>
  <c r="H429" i="2"/>
  <c r="G429" i="2"/>
  <c r="I429" i="2" s="1"/>
  <c r="H431" i="2"/>
  <c r="G431" i="2"/>
  <c r="I431" i="2" s="1"/>
  <c r="H433" i="2"/>
  <c r="G433" i="2"/>
  <c r="I433" i="2" s="1"/>
  <c r="H435" i="2"/>
  <c r="G435" i="2"/>
  <c r="I435" i="2" s="1"/>
  <c r="H437" i="2"/>
  <c r="G437" i="2"/>
  <c r="I437" i="2" s="1"/>
  <c r="H439" i="2"/>
  <c r="G439" i="2"/>
  <c r="I439" i="2" s="1"/>
  <c r="H441" i="2"/>
  <c r="G441" i="2"/>
  <c r="I441" i="2" s="1"/>
  <c r="H443" i="2"/>
  <c r="G443" i="2"/>
  <c r="I443" i="2" s="1"/>
  <c r="I327" i="2"/>
  <c r="G332" i="2"/>
  <c r="I332" i="2" s="1"/>
  <c r="H455" i="2"/>
  <c r="G455" i="2"/>
  <c r="I455" i="2" s="1"/>
  <c r="H457" i="2"/>
  <c r="G457" i="2"/>
  <c r="I457" i="2" s="1"/>
  <c r="H459" i="2"/>
  <c r="G459" i="2"/>
  <c r="I459" i="2" s="1"/>
  <c r="H461" i="2"/>
  <c r="G461" i="2"/>
  <c r="I461" i="2" s="1"/>
  <c r="H463" i="2"/>
  <c r="G463" i="2"/>
  <c r="I463" i="2" s="1"/>
  <c r="H465" i="2"/>
  <c r="G465" i="2"/>
  <c r="I465" i="2" s="1"/>
  <c r="H467" i="2"/>
  <c r="G467" i="2"/>
  <c r="I467" i="2" s="1"/>
  <c r="H469" i="2"/>
  <c r="G469" i="2"/>
  <c r="I469" i="2" s="1"/>
  <c r="H471" i="2"/>
  <c r="G471" i="2"/>
  <c r="I471" i="2" s="1"/>
  <c r="H473" i="2"/>
  <c r="G473" i="2"/>
  <c r="I473" i="2" s="1"/>
  <c r="H475" i="2"/>
  <c r="G475" i="2"/>
  <c r="I475" i="2" s="1"/>
  <c r="H477" i="2"/>
  <c r="G477" i="2"/>
  <c r="I477" i="2" s="1"/>
  <c r="H479" i="2"/>
  <c r="G479" i="2"/>
  <c r="I479" i="2" s="1"/>
  <c r="H481" i="2"/>
  <c r="G481" i="2"/>
  <c r="I481" i="2" s="1"/>
  <c r="H483" i="2"/>
  <c r="G483" i="2"/>
  <c r="I483" i="2" s="1"/>
  <c r="U558" i="2"/>
  <c r="G453" i="2"/>
  <c r="I453" i="2" s="1"/>
  <c r="G480" i="2"/>
  <c r="I480" i="2" s="1"/>
  <c r="H480" i="2"/>
  <c r="G482" i="2"/>
  <c r="I482" i="2" s="1"/>
  <c r="H482" i="2"/>
  <c r="G484" i="2"/>
  <c r="I484" i="2" s="1"/>
  <c r="H484" i="2"/>
  <c r="D558" i="2"/>
</calcChain>
</file>

<file path=xl/sharedStrings.xml><?xml version="1.0" encoding="utf-8"?>
<sst xmlns="http://schemas.openxmlformats.org/spreadsheetml/2006/main" count="905" uniqueCount="199">
  <si>
    <t>1. Жилые помещения с лифтом, мусоропроводом, газовой плитой, не имеющие централизованного горячего водоснабжения</t>
  </si>
  <si>
    <t>№ п\п</t>
  </si>
  <si>
    <t>Наименование улицы</t>
  </si>
  <si>
    <t>номер дома</t>
  </si>
  <si>
    <t>Площадь</t>
  </si>
  <si>
    <t xml:space="preserve">Плата за содержание жилого помещения в рублях за 1 кв. метр общей площади в месяц, с НДС  </t>
  </si>
  <si>
    <t>Размер платы всего с 01.07.17</t>
  </si>
  <si>
    <t>Размер платы всего с 01.07.17 без ОДН</t>
  </si>
  <si>
    <t>Размер платы всего с 01.07.18</t>
  </si>
  <si>
    <t xml:space="preserve">Размер платы всего </t>
  </si>
  <si>
    <t>% роста</t>
  </si>
  <si>
    <t>в том числе :</t>
  </si>
  <si>
    <t>Содержание придомовой территории с 01.07.2017</t>
  </si>
  <si>
    <t xml:space="preserve">Содержание придомовой территории </t>
  </si>
  <si>
    <t xml:space="preserve">Санитарное содержание мест общего пользования </t>
  </si>
  <si>
    <t xml:space="preserve">Текущий ремонт </t>
  </si>
  <si>
    <t>Техническое обслуживание инженерного оборудования и конструктивных элементов жилых зданий с 01.07.2017</t>
  </si>
  <si>
    <t xml:space="preserve">Техническое обслуживание инженерного оборудования и конструктивных элементов жилых зданий </t>
  </si>
  <si>
    <t>Аварийно-ремонтные работы с 01.07.2017</t>
  </si>
  <si>
    <t>Аварийно-ремонтные работы</t>
  </si>
  <si>
    <t xml:space="preserve">Дератизация и дезинсекция </t>
  </si>
  <si>
    <t xml:space="preserve">Услуги по управлению </t>
  </si>
  <si>
    <t>ХВС на содержание общего имущества с 01.07.17</t>
  </si>
  <si>
    <t xml:space="preserve">Электроснабжение на содержание общего имущества </t>
  </si>
  <si>
    <t>Электроснабжение на содержание общего имущества с 01.07.17</t>
  </si>
  <si>
    <t>ремонт</t>
  </si>
  <si>
    <t>техническое</t>
  </si>
  <si>
    <t>дезинсекция</t>
  </si>
  <si>
    <t>обслуж.</t>
  </si>
  <si>
    <t>Всего</t>
  </si>
  <si>
    <t>В том числе вывоз и утилизация ТБО</t>
  </si>
  <si>
    <t>в том числе комплексное техническое обслуживание и ремонт лифтов и лифтовых диспетчерских систем сигнализации и связи (ЛДСС)</t>
  </si>
  <si>
    <t>техническое обслуживание вводных и внутренних газопроводов расположенных в жилых домах</t>
  </si>
  <si>
    <t>ГАЗ с 01.07.2018 с НДС</t>
  </si>
  <si>
    <t>Гагарина</t>
  </si>
  <si>
    <t>65\7</t>
  </si>
  <si>
    <t>Гарнаева</t>
  </si>
  <si>
    <t>Дзержинского</t>
  </si>
  <si>
    <t>Дугина</t>
  </si>
  <si>
    <t>17\1</t>
  </si>
  <si>
    <t>Менделеева</t>
  </si>
  <si>
    <t>Молодежная</t>
  </si>
  <si>
    <t>Московская пл.</t>
  </si>
  <si>
    <t>Наб.Циолковского</t>
  </si>
  <si>
    <t>12\24</t>
  </si>
  <si>
    <t>Семашко</t>
  </si>
  <si>
    <t>Чкалова</t>
  </si>
  <si>
    <t xml:space="preserve">Чкалова </t>
  </si>
  <si>
    <t>2. Жилые помещения с лифтом, мусоропроводом, напольной электроплитой, не имеющие централизованного  горячего водоснабжения</t>
  </si>
  <si>
    <t>Размер платы всего с 01.07.2017 без ОДН</t>
  </si>
  <si>
    <t>Размер платы всего с 01.07.2018</t>
  </si>
  <si>
    <t xml:space="preserve">Аварийно-ремонтные работы </t>
  </si>
  <si>
    <t>Услуги по управлению</t>
  </si>
  <si>
    <t>Холодное водоснабжение на содержание общего имущества</t>
  </si>
  <si>
    <t>Электроснабжение на содержание общего имущества</t>
  </si>
  <si>
    <t>6\1</t>
  </si>
  <si>
    <t xml:space="preserve">3. Жилые помещения с лифтом, мусоропроводом,напольной электроплитой и централизованным горячим водоснабжением </t>
  </si>
  <si>
    <t>Баженова</t>
  </si>
  <si>
    <t>1\1</t>
  </si>
  <si>
    <t>1\2</t>
  </si>
  <si>
    <t>5\2</t>
  </si>
  <si>
    <t>Горельники</t>
  </si>
  <si>
    <t>Гудкова</t>
  </si>
  <si>
    <t>2\1</t>
  </si>
  <si>
    <t>2\3к</t>
  </si>
  <si>
    <t>Жуковского</t>
  </si>
  <si>
    <t>Келдыша</t>
  </si>
  <si>
    <t>5\1</t>
  </si>
  <si>
    <t>5\3</t>
  </si>
  <si>
    <t>Лацкова</t>
  </si>
  <si>
    <t>4\2</t>
  </si>
  <si>
    <t>Левченко</t>
  </si>
  <si>
    <t>Макаревского</t>
  </si>
  <si>
    <t>15\3</t>
  </si>
  <si>
    <t>Нижегородская</t>
  </si>
  <si>
    <t>30а</t>
  </si>
  <si>
    <t>Осипенко</t>
  </si>
  <si>
    <t>Серова</t>
  </si>
  <si>
    <t xml:space="preserve">4. Жилые помещения с лифтом, мусоропроводом,газовой плитой и централизованным горячим водоснабжением </t>
  </si>
  <si>
    <t>А-Х-Султана</t>
  </si>
  <si>
    <t>3\2</t>
  </si>
  <si>
    <t>71абв</t>
  </si>
  <si>
    <t>81\1</t>
  </si>
  <si>
    <t>81\2</t>
  </si>
  <si>
    <t>81\3</t>
  </si>
  <si>
    <t>Королева</t>
  </si>
  <si>
    <t>14\26</t>
  </si>
  <si>
    <t>4\1</t>
  </si>
  <si>
    <t>1-1а</t>
  </si>
  <si>
    <t>2а</t>
  </si>
  <si>
    <t>2б</t>
  </si>
  <si>
    <t>34\1</t>
  </si>
  <si>
    <t>Мясищева</t>
  </si>
  <si>
    <t>8\4</t>
  </si>
  <si>
    <t>8\5</t>
  </si>
  <si>
    <t>8а</t>
  </si>
  <si>
    <t>8б</t>
  </si>
  <si>
    <t>26\19</t>
  </si>
  <si>
    <t>2\4</t>
  </si>
  <si>
    <t>4а</t>
  </si>
  <si>
    <t>8\1</t>
  </si>
  <si>
    <t>8\2</t>
  </si>
  <si>
    <t>8\3</t>
  </si>
  <si>
    <t>10а</t>
  </si>
  <si>
    <t>Федотова</t>
  </si>
  <si>
    <t xml:space="preserve">5. Жилые помещения без лифта и мусоропровода, с газовой плитой, не имеющие централизованного  горячего водоснабжения </t>
  </si>
  <si>
    <t>Техническое обслуживание инженерного оборудования и конструктивных элементов жилых зданий 01.07.17</t>
  </si>
  <si>
    <t>Техническое обслуживание инженерного оборудования и конструктивных элементов жилых зданий</t>
  </si>
  <si>
    <t>Горького</t>
  </si>
  <si>
    <t>Калугина</t>
  </si>
  <si>
    <t>Комсомольская</t>
  </si>
  <si>
    <t>11\24</t>
  </si>
  <si>
    <t>Ломоносова</t>
  </si>
  <si>
    <t>Маяковского</t>
  </si>
  <si>
    <t>14\3</t>
  </si>
  <si>
    <t>Московская</t>
  </si>
  <si>
    <t>Пушкина</t>
  </si>
  <si>
    <t>3\1</t>
  </si>
  <si>
    <t>3\3</t>
  </si>
  <si>
    <t>3\4</t>
  </si>
  <si>
    <t>Строительная</t>
  </si>
  <si>
    <t>Туполева</t>
  </si>
  <si>
    <t>Фрунзе</t>
  </si>
  <si>
    <t>Чаплыгина</t>
  </si>
  <si>
    <t>36\19</t>
  </si>
  <si>
    <t>Мичурина</t>
  </si>
  <si>
    <t xml:space="preserve">Клубная </t>
  </si>
  <si>
    <t xml:space="preserve">6. Жилые помещения без лифта и мусоропровода, с напольной электроплитой и централизованным горячим водоснабжением </t>
  </si>
  <si>
    <t>64\1</t>
  </si>
  <si>
    <t>64\2</t>
  </si>
  <si>
    <t>9\2</t>
  </si>
  <si>
    <t xml:space="preserve">7. Жилые помещения без лифта и мусоропровода, с газовой плитой и централизованным горячим водоснабжением  </t>
  </si>
  <si>
    <t xml:space="preserve">8. Жилые помещения без лифта и мусоропровода, с газовой плитой и газовым водонагревателем </t>
  </si>
  <si>
    <t>2\2</t>
  </si>
  <si>
    <t>Кирова</t>
  </si>
  <si>
    <t>15\8</t>
  </si>
  <si>
    <t>18\11</t>
  </si>
  <si>
    <t>7б</t>
  </si>
  <si>
    <t>7в</t>
  </si>
  <si>
    <t>9а</t>
  </si>
  <si>
    <t>26\7</t>
  </si>
  <si>
    <t>Садовый проезд</t>
  </si>
  <si>
    <t>Советская</t>
  </si>
  <si>
    <t>30\16</t>
  </si>
  <si>
    <t>Энергетическая</t>
  </si>
  <si>
    <t>9. Жилые помещения, расположенные в одноэтажном или двухэтажном доме без ряда элементов благоустройства</t>
  </si>
  <si>
    <t>Гастелло</t>
  </si>
  <si>
    <t>Лесная</t>
  </si>
  <si>
    <t xml:space="preserve">РАЗМЕРЫ ПЛАТЫ </t>
  </si>
  <si>
    <t>за содержание жилых помещений для нанимателей жилых помещений по договорам социального найма</t>
  </si>
  <si>
    <t>Горячее водоснабжение на содержание общего имущества</t>
  </si>
  <si>
    <t>Содержание центрального теплового пунктв (ЦТП)</t>
  </si>
  <si>
    <t xml:space="preserve">                            к постановлению Администрации</t>
  </si>
  <si>
    <t xml:space="preserve">                                                                                                                                                                                                               городского округа Жуковский</t>
  </si>
  <si>
    <t xml:space="preserve">                                                                                                                                                                                             от 28.05.2018 г. № 655</t>
  </si>
  <si>
    <t xml:space="preserve">и договорам найма жилых помещений следующего муниципального жилищного фонда, при отсутствии в жилом помещении </t>
  </si>
  <si>
    <t xml:space="preserve">                                                                                                                                         коммунального ресурса.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</si>
  <si>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многоквартирного дома индивидуального прибора учета, используемого для определения объемов (количества) потребления                                                                                               </t>
  </si>
  <si>
    <t xml:space="preserve">                                              Приложение №2</t>
  </si>
  <si>
    <t>Амет-Хан-Султана</t>
  </si>
  <si>
    <t>Анохина</t>
  </si>
  <si>
    <t>Гризодубовой</t>
  </si>
  <si>
    <t>Гринчика</t>
  </si>
  <si>
    <t xml:space="preserve"> 33 к. 2</t>
  </si>
  <si>
    <t xml:space="preserve"> 5А</t>
  </si>
  <si>
    <t xml:space="preserve"> 30Б</t>
  </si>
  <si>
    <t xml:space="preserve"> 30В</t>
  </si>
  <si>
    <t xml:space="preserve"> 30Г</t>
  </si>
  <si>
    <t>Клубная</t>
  </si>
  <si>
    <t>Луч</t>
  </si>
  <si>
    <t xml:space="preserve"> 26 к. 2</t>
  </si>
  <si>
    <t xml:space="preserve"> 26 к. 3</t>
  </si>
  <si>
    <t xml:space="preserve"> 32 к. 2</t>
  </si>
  <si>
    <t xml:space="preserve"> 32 к. 3</t>
  </si>
  <si>
    <t xml:space="preserve"> 38 к. 2</t>
  </si>
  <si>
    <t xml:space="preserve"> 4 к. 8</t>
  </si>
  <si>
    <t xml:space="preserve"> 9 к. 2</t>
  </si>
  <si>
    <t>Чапаева</t>
  </si>
  <si>
    <t xml:space="preserve"> 12 А</t>
  </si>
  <si>
    <t xml:space="preserve"> 14 А</t>
  </si>
  <si>
    <t xml:space="preserve"> 3 А</t>
  </si>
  <si>
    <t>Заводская</t>
  </si>
  <si>
    <t>Луч (Шк. 1/15)</t>
  </si>
  <si>
    <t xml:space="preserve"> 19 к. А</t>
  </si>
  <si>
    <t xml:space="preserve"> 9 к. 1</t>
  </si>
  <si>
    <t xml:space="preserve"> 9 к. 3</t>
  </si>
  <si>
    <t xml:space="preserve"> 13 А</t>
  </si>
  <si>
    <t xml:space="preserve"> 15/ 1 (Шк. 1/15)</t>
  </si>
  <si>
    <t>Школьная</t>
  </si>
  <si>
    <t xml:space="preserve"> 1/7</t>
  </si>
  <si>
    <t xml:space="preserve"> 13 к. 2</t>
  </si>
  <si>
    <t xml:space="preserve"> 4 к. 16</t>
  </si>
  <si>
    <t xml:space="preserve"> 12/6</t>
  </si>
  <si>
    <t xml:space="preserve"> 2/ 22</t>
  </si>
  <si>
    <t xml:space="preserve"> 57/ 8</t>
  </si>
  <si>
    <t xml:space="preserve"> 2/17</t>
  </si>
  <si>
    <t xml:space="preserve"> 3/26</t>
  </si>
  <si>
    <t xml:space="preserve"> 5/25</t>
  </si>
  <si>
    <t>10. Жилые помещения с лифтом, мусоропроводом, напольной электроплитой и централизованным горячим водоснабжением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</si>
</sst>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" fontId="2" fillId="2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4" fontId="8" fillId="0" borderId="1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6" fillId="3" borderId="0" xfId="0" applyFont="1" applyFill="1" applyBorder="1"/>
    <xf numFmtId="2" fontId="6" fillId="0" borderId="0" xfId="0" applyNumberFormat="1" applyFont="1" applyFill="1" applyBorder="1"/>
    <xf numFmtId="4" fontId="6" fillId="2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2" fontId="6" fillId="4" borderId="0" xfId="0" applyNumberFormat="1" applyFont="1" applyFill="1" applyBorder="1"/>
    <xf numFmtId="2" fontId="6" fillId="3" borderId="0" xfId="0" applyNumberFormat="1" applyFont="1" applyFill="1" applyBorder="1"/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right"/>
    </xf>
    <xf numFmtId="0" fontId="6" fillId="0" borderId="10" xfId="0" applyFont="1" applyFill="1" applyBorder="1"/>
    <xf numFmtId="0" fontId="6" fillId="0" borderId="10" xfId="0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0" fontId="6" fillId="3" borderId="10" xfId="0" applyFont="1" applyFill="1" applyBorder="1"/>
    <xf numFmtId="2" fontId="6" fillId="0" borderId="10" xfId="0" applyNumberFormat="1" applyFont="1" applyFill="1" applyBorder="1"/>
    <xf numFmtId="4" fontId="6" fillId="2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/>
    <xf numFmtId="0" fontId="6" fillId="0" borderId="7" xfId="0" applyFont="1" applyFill="1" applyBorder="1" applyAlignment="1">
      <alignment horizontal="right"/>
    </xf>
    <xf numFmtId="164" fontId="6" fillId="0" borderId="7" xfId="0" applyNumberFormat="1" applyFont="1" applyFill="1" applyBorder="1" applyAlignment="1">
      <alignment horizontal="right"/>
    </xf>
    <xf numFmtId="0" fontId="6" fillId="3" borderId="7" xfId="0" applyFont="1" applyFill="1" applyBorder="1" applyAlignment="1">
      <alignment horizontal="right"/>
    </xf>
    <xf numFmtId="4" fontId="6" fillId="2" borderId="7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/>
    <xf numFmtId="0" fontId="2" fillId="3" borderId="0" xfId="0" applyFont="1" applyFill="1"/>
    <xf numFmtId="164" fontId="7" fillId="0" borderId="0" xfId="0" applyNumberFormat="1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0" fillId="3" borderId="0" xfId="0" applyFont="1" applyFill="1"/>
    <xf numFmtId="4" fontId="10" fillId="2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164" fontId="7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/>
    <xf numFmtId="0" fontId="6" fillId="3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right"/>
    </xf>
    <xf numFmtId="0" fontId="7" fillId="3" borderId="1" xfId="0" applyFont="1" applyFill="1" applyBorder="1"/>
    <xf numFmtId="4" fontId="7" fillId="2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4" fontId="7" fillId="2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164" fontId="8" fillId="0" borderId="0" xfId="0" applyNumberFormat="1" applyFont="1" applyFill="1" applyBorder="1"/>
    <xf numFmtId="0" fontId="0" fillId="0" borderId="0" xfId="0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2" fontId="6" fillId="4" borderId="1" xfId="0" applyNumberFormat="1" applyFont="1" applyFill="1" applyBorder="1"/>
    <xf numFmtId="2" fontId="6" fillId="3" borderId="1" xfId="0" applyNumberFormat="1" applyFont="1" applyFill="1" applyBorder="1"/>
    <xf numFmtId="4" fontId="6" fillId="2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/>
    <xf numFmtId="2" fontId="12" fillId="4" borderId="1" xfId="0" applyNumberFormat="1" applyFont="1" applyFill="1" applyBorder="1"/>
    <xf numFmtId="0" fontId="6" fillId="0" borderId="14" xfId="0" applyFont="1" applyFill="1" applyBorder="1" applyAlignment="1">
      <alignment horizontal="right"/>
    </xf>
    <xf numFmtId="2" fontId="6" fillId="0" borderId="14" xfId="0" applyNumberFormat="1" applyFont="1" applyFill="1" applyBorder="1" applyAlignment="1">
      <alignment horizontal="right"/>
    </xf>
    <xf numFmtId="2" fontId="12" fillId="4" borderId="0" xfId="0" applyNumberFormat="1" applyFont="1" applyFill="1" applyBorder="1"/>
    <xf numFmtId="0" fontId="6" fillId="4" borderId="0" xfId="0" applyFont="1" applyFill="1" applyBorder="1" applyAlignment="1">
      <alignment horizontal="right"/>
    </xf>
    <xf numFmtId="2" fontId="7" fillId="0" borderId="1" xfId="0" applyNumberFormat="1" applyFont="1" applyFill="1" applyBorder="1"/>
    <xf numFmtId="2" fontId="6" fillId="0" borderId="13" xfId="0" applyNumberFormat="1" applyFont="1" applyFill="1" applyBorder="1"/>
    <xf numFmtId="0" fontId="7" fillId="0" borderId="14" xfId="0" applyFont="1" applyFill="1" applyBorder="1" applyAlignment="1">
      <alignment horizontal="right"/>
    </xf>
    <xf numFmtId="2" fontId="12" fillId="0" borderId="1" xfId="0" applyNumberFormat="1" applyFont="1" applyFill="1" applyBorder="1"/>
    <xf numFmtId="2" fontId="12" fillId="0" borderId="0" xfId="0" applyNumberFormat="1" applyFont="1" applyFill="1" applyBorder="1"/>
    <xf numFmtId="4" fontId="7" fillId="0" borderId="1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right"/>
    </xf>
    <xf numFmtId="2" fontId="6" fillId="4" borderId="14" xfId="0" applyNumberFormat="1" applyFont="1" applyFill="1" applyBorder="1" applyAlignment="1">
      <alignment horizontal="right"/>
    </xf>
    <xf numFmtId="4" fontId="6" fillId="2" borderId="14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right"/>
    </xf>
    <xf numFmtId="4" fontId="6" fillId="0" borderId="14" xfId="0" applyNumberFormat="1" applyFont="1" applyFill="1" applyBorder="1" applyAlignment="1">
      <alignment horizontal="center"/>
    </xf>
    <xf numFmtId="0" fontId="6" fillId="4" borderId="0" xfId="0" applyFont="1" applyFill="1" applyBorder="1"/>
    <xf numFmtId="0" fontId="6" fillId="0" borderId="12" xfId="0" applyFont="1" applyFill="1" applyBorder="1" applyAlignment="1">
      <alignment horizontal="center" vertical="center" wrapText="1"/>
    </xf>
    <xf numFmtId="2" fontId="6" fillId="4" borderId="14" xfId="0" applyNumberFormat="1" applyFont="1" applyFill="1" applyBorder="1" applyAlignment="1">
      <alignment horizontal="center"/>
    </xf>
    <xf numFmtId="2" fontId="6" fillId="0" borderId="14" xfId="1" applyNumberFormat="1" applyFont="1" applyFill="1" applyBorder="1" applyAlignment="1">
      <alignment horizontal="right"/>
    </xf>
    <xf numFmtId="0" fontId="7" fillId="3" borderId="0" xfId="0" applyFont="1" applyFill="1"/>
    <xf numFmtId="2" fontId="6" fillId="0" borderId="14" xfId="0" applyNumberFormat="1" applyFont="1" applyFill="1" applyBorder="1" applyAlignment="1">
      <alignment horizontal="center"/>
    </xf>
    <xf numFmtId="164" fontId="13" fillId="0" borderId="0" xfId="0" applyNumberFormat="1" applyFont="1" applyFill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2" fontId="6" fillId="4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/>
    <xf numFmtId="2" fontId="6" fillId="4" borderId="0" xfId="0" applyNumberFormat="1" applyFont="1" applyFill="1" applyBorder="1" applyAlignment="1">
      <alignment horizontal="center"/>
    </xf>
    <xf numFmtId="2" fontId="6" fillId="4" borderId="10" xfId="0" applyNumberFormat="1" applyFont="1" applyFill="1" applyBorder="1"/>
    <xf numFmtId="2" fontId="6" fillId="0" borderId="0" xfId="0" applyNumberFormat="1" applyFont="1" applyFill="1" applyBorder="1" applyAlignment="1"/>
    <xf numFmtId="0" fontId="0" fillId="0" borderId="0" xfId="0" applyBorder="1" applyAlignment="1"/>
    <xf numFmtId="0" fontId="2" fillId="0" borderId="6" xfId="0" applyFont="1" applyFill="1" applyBorder="1"/>
    <xf numFmtId="4" fontId="7" fillId="2" borderId="0" xfId="0" applyNumberFormat="1" applyFont="1" applyFill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2" fontId="6" fillId="0" borderId="13" xfId="0" applyNumberFormat="1" applyFont="1" applyFill="1" applyBorder="1" applyAlignment="1"/>
    <xf numFmtId="0" fontId="6" fillId="0" borderId="14" xfId="0" applyFont="1" applyFill="1" applyBorder="1" applyAlignment="1">
      <alignment horizontal="right"/>
    </xf>
    <xf numFmtId="2" fontId="6" fillId="0" borderId="12" xfId="0" applyNumberFormat="1" applyFont="1" applyFill="1" applyBorder="1" applyAlignment="1"/>
    <xf numFmtId="2" fontId="7" fillId="5" borderId="1" xfId="0" applyNumberFormat="1" applyFont="1" applyFill="1" applyBorder="1"/>
    <xf numFmtId="2" fontId="6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2" fontId="7" fillId="0" borderId="0" xfId="0" applyNumberFormat="1" applyFont="1" applyBorder="1" applyAlignment="1"/>
    <xf numFmtId="2" fontId="7" fillId="0" borderId="15" xfId="0" applyNumberFormat="1" applyFont="1" applyBorder="1" applyAlignment="1"/>
    <xf numFmtId="0" fontId="6" fillId="0" borderId="15" xfId="0" applyFont="1" applyFill="1" applyBorder="1"/>
    <xf numFmtId="4" fontId="6" fillId="0" borderId="15" xfId="0" applyNumberFormat="1" applyFont="1" applyFill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2" fontId="6" fillId="4" borderId="15" xfId="0" applyNumberFormat="1" applyFont="1" applyFill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11" fillId="5" borderId="0" xfId="0" applyNumberFormat="1" applyFont="1" applyFill="1" applyBorder="1"/>
    <xf numFmtId="0" fontId="6" fillId="0" borderId="1" xfId="0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Fill="1" applyBorder="1" applyAlignment="1">
      <alignment horizontal="center"/>
    </xf>
    <xf numFmtId="0" fontId="0" fillId="0" borderId="0" xfId="0" applyAlignment="1"/>
    <xf numFmtId="2" fontId="6" fillId="4" borderId="13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2" fontId="6" fillId="4" borderId="13" xfId="0" applyNumberFormat="1" applyFont="1" applyFill="1" applyBorder="1" applyAlignment="1">
      <alignment horizontal="center"/>
    </xf>
    <xf numFmtId="2" fontId="6" fillId="4" borderId="14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right"/>
    </xf>
    <xf numFmtId="0" fontId="6" fillId="4" borderId="14" xfId="0" applyFont="1" applyFill="1" applyBorder="1" applyAlignment="1">
      <alignment horizontal="right"/>
    </xf>
    <xf numFmtId="0" fontId="0" fillId="0" borderId="14" xfId="0" applyBorder="1" applyAlignment="1">
      <alignment horizontal="center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justify" vertical="center"/>
    </xf>
    <xf numFmtId="0" fontId="6" fillId="0" borderId="3" xfId="0" applyFont="1" applyFill="1" applyBorder="1" applyAlignment="1">
      <alignment horizontal="justify" vertical="center"/>
    </xf>
    <xf numFmtId="0" fontId="6" fillId="0" borderId="4" xfId="0" applyFont="1" applyFill="1" applyBorder="1" applyAlignment="1">
      <alignment horizontal="justify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4" borderId="13" xfId="1" applyNumberFormat="1" applyFont="1" applyFill="1" applyBorder="1" applyAlignment="1">
      <alignment horizontal="right"/>
    </xf>
    <xf numFmtId="2" fontId="6" fillId="4" borderId="14" xfId="1" applyNumberFormat="1" applyFont="1" applyFill="1" applyBorder="1" applyAlignment="1">
      <alignment horizontal="right"/>
    </xf>
    <xf numFmtId="2" fontId="6" fillId="4" borderId="14" xfId="0" applyNumberFormat="1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2" fontId="6" fillId="0" borderId="13" xfId="0" applyNumberFormat="1" applyFont="1" applyFill="1" applyBorder="1" applyAlignment="1"/>
    <xf numFmtId="0" fontId="0" fillId="0" borderId="15" xfId="0" applyBorder="1" applyAlignment="1"/>
    <xf numFmtId="0" fontId="0" fillId="0" borderId="14" xfId="0" applyBorder="1" applyAlignment="1"/>
    <xf numFmtId="0" fontId="6" fillId="0" borderId="1" xfId="0" applyFont="1" applyFill="1" applyBorder="1" applyAlignment="1">
      <alignment horizontal="right" vertical="center" wrapText="1"/>
    </xf>
    <xf numFmtId="2" fontId="6" fillId="0" borderId="13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13" xfId="0" applyFont="1" applyFill="1" applyBorder="1" applyAlignment="1"/>
    <xf numFmtId="0" fontId="11" fillId="0" borderId="14" xfId="0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8"/>
  <sheetViews>
    <sheetView tabSelected="1" topLeftCell="A513" workbookViewId="0">
      <selection activeCell="AH492" sqref="AH492"/>
    </sheetView>
  </sheetViews>
  <sheetFormatPr defaultRowHeight="15" x14ac:dyDescent="0.25"/>
  <cols>
    <col min="1" max="1" width="4.28515625" style="1" customWidth="1"/>
    <col min="2" max="2" width="16.140625" style="1" customWidth="1"/>
    <col min="3" max="3" width="7.140625" style="2" customWidth="1"/>
    <col min="4" max="4" width="9.85546875" style="3" hidden="1" customWidth="1"/>
    <col min="5" max="6" width="8.7109375" style="1" hidden="1" customWidth="1"/>
    <col min="7" max="7" width="8.140625" style="1" hidden="1" customWidth="1"/>
    <col min="8" max="8" width="8.140625" style="1" customWidth="1"/>
    <col min="9" max="9" width="6.85546875" style="45" hidden="1" customWidth="1"/>
    <col min="10" max="10" width="7.7109375" style="1" hidden="1" customWidth="1"/>
    <col min="11" max="11" width="8.7109375" style="1" hidden="1" customWidth="1"/>
    <col min="12" max="12" width="7.7109375" style="1" customWidth="1"/>
    <col min="13" max="13" width="8.7109375" style="1" customWidth="1"/>
    <col min="14" max="14" width="9.7109375" style="1" customWidth="1"/>
    <col min="15" max="15" width="8.7109375" style="1" customWidth="1"/>
    <col min="16" max="16" width="7.7109375" style="1" hidden="1" customWidth="1"/>
    <col min="17" max="17" width="13.7109375" style="1" hidden="1" customWidth="1"/>
    <col min="18" max="18" width="11.7109375" style="1" hidden="1" customWidth="1"/>
    <col min="19" max="19" width="11.28515625" style="1" customWidth="1"/>
    <col min="20" max="20" width="8" style="1" customWidth="1"/>
    <col min="21" max="21" width="14.85546875" style="8" hidden="1" customWidth="1"/>
    <col min="22" max="22" width="8.5703125" style="9" customWidth="1"/>
    <col min="23" max="23" width="9.7109375" style="1" hidden="1" customWidth="1"/>
    <col min="24" max="25" width="9.7109375" style="1" customWidth="1"/>
    <col min="26" max="26" width="9.5703125" style="1" customWidth="1"/>
    <col min="27" max="27" width="4.5703125" style="1" hidden="1" customWidth="1"/>
    <col min="28" max="28" width="4" style="1" hidden="1" customWidth="1"/>
    <col min="29" max="29" width="11.28515625" style="1" customWidth="1"/>
    <col min="30" max="30" width="9.7109375" style="1" hidden="1" customWidth="1"/>
    <col min="31" max="31" width="11.28515625" style="1" customWidth="1"/>
    <col min="32" max="32" width="5.7109375" style="1" customWidth="1"/>
    <col min="33" max="33" width="7.7109375" style="1" customWidth="1"/>
    <col min="34" max="269" width="9.140625" style="1"/>
    <col min="270" max="270" width="5.5703125" style="1" customWidth="1"/>
    <col min="271" max="271" width="20.85546875" style="1" customWidth="1"/>
    <col min="272" max="272" width="7.7109375" style="1" customWidth="1"/>
    <col min="273" max="273" width="8.85546875" style="1" customWidth="1"/>
    <col min="274" max="274" width="11.42578125" style="1" customWidth="1"/>
    <col min="275" max="276" width="11.85546875" style="1" customWidth="1"/>
    <col min="277" max="277" width="9.28515625" style="1" customWidth="1"/>
    <col min="278" max="278" width="10.28515625" style="1" customWidth="1"/>
    <col min="279" max="279" width="15.42578125" style="1" customWidth="1"/>
    <col min="280" max="280" width="13.28515625" style="1" customWidth="1"/>
    <col min="281" max="281" width="15.5703125" style="1" customWidth="1"/>
    <col min="282" max="282" width="14" style="1" customWidth="1"/>
    <col min="283" max="283" width="11.28515625" style="1" customWidth="1"/>
    <col min="284" max="284" width="8.140625" style="1" customWidth="1"/>
    <col min="285" max="285" width="11.85546875" style="1" customWidth="1"/>
    <col min="286" max="286" width="13.42578125" style="1" customWidth="1"/>
    <col min="287" max="287" width="4.5703125" style="1" customWidth="1"/>
    <col min="288" max="288" width="5.7109375" style="1" customWidth="1"/>
    <col min="289" max="289" width="7.7109375" style="1" customWidth="1"/>
    <col min="290" max="525" width="9.140625" style="1"/>
    <col min="526" max="526" width="5.5703125" style="1" customWidth="1"/>
    <col min="527" max="527" width="20.85546875" style="1" customWidth="1"/>
    <col min="528" max="528" width="7.7109375" style="1" customWidth="1"/>
    <col min="529" max="529" width="8.85546875" style="1" customWidth="1"/>
    <col min="530" max="530" width="11.42578125" style="1" customWidth="1"/>
    <col min="531" max="532" width="11.85546875" style="1" customWidth="1"/>
    <col min="533" max="533" width="9.28515625" style="1" customWidth="1"/>
    <col min="534" max="534" width="10.28515625" style="1" customWidth="1"/>
    <col min="535" max="535" width="15.42578125" style="1" customWidth="1"/>
    <col min="536" max="536" width="13.28515625" style="1" customWidth="1"/>
    <col min="537" max="537" width="15.5703125" style="1" customWidth="1"/>
    <col min="538" max="538" width="14" style="1" customWidth="1"/>
    <col min="539" max="539" width="11.28515625" style="1" customWidth="1"/>
    <col min="540" max="540" width="8.140625" style="1" customWidth="1"/>
    <col min="541" max="541" width="11.85546875" style="1" customWidth="1"/>
    <col min="542" max="542" width="13.42578125" style="1" customWidth="1"/>
    <col min="543" max="543" width="4.5703125" style="1" customWidth="1"/>
    <col min="544" max="544" width="5.7109375" style="1" customWidth="1"/>
    <col min="545" max="545" width="7.7109375" style="1" customWidth="1"/>
    <col min="546" max="781" width="9.140625" style="1"/>
    <col min="782" max="782" width="5.5703125" style="1" customWidth="1"/>
    <col min="783" max="783" width="20.85546875" style="1" customWidth="1"/>
    <col min="784" max="784" width="7.7109375" style="1" customWidth="1"/>
    <col min="785" max="785" width="8.85546875" style="1" customWidth="1"/>
    <col min="786" max="786" width="11.42578125" style="1" customWidth="1"/>
    <col min="787" max="788" width="11.85546875" style="1" customWidth="1"/>
    <col min="789" max="789" width="9.28515625" style="1" customWidth="1"/>
    <col min="790" max="790" width="10.28515625" style="1" customWidth="1"/>
    <col min="791" max="791" width="15.42578125" style="1" customWidth="1"/>
    <col min="792" max="792" width="13.28515625" style="1" customWidth="1"/>
    <col min="793" max="793" width="15.5703125" style="1" customWidth="1"/>
    <col min="794" max="794" width="14" style="1" customWidth="1"/>
    <col min="795" max="795" width="11.28515625" style="1" customWidth="1"/>
    <col min="796" max="796" width="8.140625" style="1" customWidth="1"/>
    <col min="797" max="797" width="11.85546875" style="1" customWidth="1"/>
    <col min="798" max="798" width="13.42578125" style="1" customWidth="1"/>
    <col min="799" max="799" width="4.5703125" style="1" customWidth="1"/>
    <col min="800" max="800" width="5.7109375" style="1" customWidth="1"/>
    <col min="801" max="801" width="7.7109375" style="1" customWidth="1"/>
    <col min="802" max="1037" width="9.140625" style="1"/>
    <col min="1038" max="1038" width="5.5703125" style="1" customWidth="1"/>
    <col min="1039" max="1039" width="20.85546875" style="1" customWidth="1"/>
    <col min="1040" max="1040" width="7.7109375" style="1" customWidth="1"/>
    <col min="1041" max="1041" width="8.85546875" style="1" customWidth="1"/>
    <col min="1042" max="1042" width="11.42578125" style="1" customWidth="1"/>
    <col min="1043" max="1044" width="11.85546875" style="1" customWidth="1"/>
    <col min="1045" max="1045" width="9.28515625" style="1" customWidth="1"/>
    <col min="1046" max="1046" width="10.28515625" style="1" customWidth="1"/>
    <col min="1047" max="1047" width="15.42578125" style="1" customWidth="1"/>
    <col min="1048" max="1048" width="13.28515625" style="1" customWidth="1"/>
    <col min="1049" max="1049" width="15.5703125" style="1" customWidth="1"/>
    <col min="1050" max="1050" width="14" style="1" customWidth="1"/>
    <col min="1051" max="1051" width="11.28515625" style="1" customWidth="1"/>
    <col min="1052" max="1052" width="8.140625" style="1" customWidth="1"/>
    <col min="1053" max="1053" width="11.85546875" style="1" customWidth="1"/>
    <col min="1054" max="1054" width="13.42578125" style="1" customWidth="1"/>
    <col min="1055" max="1055" width="4.5703125" style="1" customWidth="1"/>
    <col min="1056" max="1056" width="5.7109375" style="1" customWidth="1"/>
    <col min="1057" max="1057" width="7.7109375" style="1" customWidth="1"/>
    <col min="1058" max="1293" width="9.140625" style="1"/>
    <col min="1294" max="1294" width="5.5703125" style="1" customWidth="1"/>
    <col min="1295" max="1295" width="20.85546875" style="1" customWidth="1"/>
    <col min="1296" max="1296" width="7.7109375" style="1" customWidth="1"/>
    <col min="1297" max="1297" width="8.85546875" style="1" customWidth="1"/>
    <col min="1298" max="1298" width="11.42578125" style="1" customWidth="1"/>
    <col min="1299" max="1300" width="11.85546875" style="1" customWidth="1"/>
    <col min="1301" max="1301" width="9.28515625" style="1" customWidth="1"/>
    <col min="1302" max="1302" width="10.28515625" style="1" customWidth="1"/>
    <col min="1303" max="1303" width="15.42578125" style="1" customWidth="1"/>
    <col min="1304" max="1304" width="13.28515625" style="1" customWidth="1"/>
    <col min="1305" max="1305" width="15.5703125" style="1" customWidth="1"/>
    <col min="1306" max="1306" width="14" style="1" customWidth="1"/>
    <col min="1307" max="1307" width="11.28515625" style="1" customWidth="1"/>
    <col min="1308" max="1308" width="8.140625" style="1" customWidth="1"/>
    <col min="1309" max="1309" width="11.85546875" style="1" customWidth="1"/>
    <col min="1310" max="1310" width="13.42578125" style="1" customWidth="1"/>
    <col min="1311" max="1311" width="4.5703125" style="1" customWidth="1"/>
    <col min="1312" max="1312" width="5.7109375" style="1" customWidth="1"/>
    <col min="1313" max="1313" width="7.7109375" style="1" customWidth="1"/>
    <col min="1314" max="1549" width="9.140625" style="1"/>
    <col min="1550" max="1550" width="5.5703125" style="1" customWidth="1"/>
    <col min="1551" max="1551" width="20.85546875" style="1" customWidth="1"/>
    <col min="1552" max="1552" width="7.7109375" style="1" customWidth="1"/>
    <col min="1553" max="1553" width="8.85546875" style="1" customWidth="1"/>
    <col min="1554" max="1554" width="11.42578125" style="1" customWidth="1"/>
    <col min="1555" max="1556" width="11.85546875" style="1" customWidth="1"/>
    <col min="1557" max="1557" width="9.28515625" style="1" customWidth="1"/>
    <col min="1558" max="1558" width="10.28515625" style="1" customWidth="1"/>
    <col min="1559" max="1559" width="15.42578125" style="1" customWidth="1"/>
    <col min="1560" max="1560" width="13.28515625" style="1" customWidth="1"/>
    <col min="1561" max="1561" width="15.5703125" style="1" customWidth="1"/>
    <col min="1562" max="1562" width="14" style="1" customWidth="1"/>
    <col min="1563" max="1563" width="11.28515625" style="1" customWidth="1"/>
    <col min="1564" max="1564" width="8.140625" style="1" customWidth="1"/>
    <col min="1565" max="1565" width="11.85546875" style="1" customWidth="1"/>
    <col min="1566" max="1566" width="13.42578125" style="1" customWidth="1"/>
    <col min="1567" max="1567" width="4.5703125" style="1" customWidth="1"/>
    <col min="1568" max="1568" width="5.7109375" style="1" customWidth="1"/>
    <col min="1569" max="1569" width="7.7109375" style="1" customWidth="1"/>
    <col min="1570" max="1805" width="9.140625" style="1"/>
    <col min="1806" max="1806" width="5.5703125" style="1" customWidth="1"/>
    <col min="1807" max="1807" width="20.85546875" style="1" customWidth="1"/>
    <col min="1808" max="1808" width="7.7109375" style="1" customWidth="1"/>
    <col min="1809" max="1809" width="8.85546875" style="1" customWidth="1"/>
    <col min="1810" max="1810" width="11.42578125" style="1" customWidth="1"/>
    <col min="1811" max="1812" width="11.85546875" style="1" customWidth="1"/>
    <col min="1813" max="1813" width="9.28515625" style="1" customWidth="1"/>
    <col min="1814" max="1814" width="10.28515625" style="1" customWidth="1"/>
    <col min="1815" max="1815" width="15.42578125" style="1" customWidth="1"/>
    <col min="1816" max="1816" width="13.28515625" style="1" customWidth="1"/>
    <col min="1817" max="1817" width="15.5703125" style="1" customWidth="1"/>
    <col min="1818" max="1818" width="14" style="1" customWidth="1"/>
    <col min="1819" max="1819" width="11.28515625" style="1" customWidth="1"/>
    <col min="1820" max="1820" width="8.140625" style="1" customWidth="1"/>
    <col min="1821" max="1821" width="11.85546875" style="1" customWidth="1"/>
    <col min="1822" max="1822" width="13.42578125" style="1" customWidth="1"/>
    <col min="1823" max="1823" width="4.5703125" style="1" customWidth="1"/>
    <col min="1824" max="1824" width="5.7109375" style="1" customWidth="1"/>
    <col min="1825" max="1825" width="7.7109375" style="1" customWidth="1"/>
    <col min="1826" max="2061" width="9.140625" style="1"/>
    <col min="2062" max="2062" width="5.5703125" style="1" customWidth="1"/>
    <col min="2063" max="2063" width="20.85546875" style="1" customWidth="1"/>
    <col min="2064" max="2064" width="7.7109375" style="1" customWidth="1"/>
    <col min="2065" max="2065" width="8.85546875" style="1" customWidth="1"/>
    <col min="2066" max="2066" width="11.42578125" style="1" customWidth="1"/>
    <col min="2067" max="2068" width="11.85546875" style="1" customWidth="1"/>
    <col min="2069" max="2069" width="9.28515625" style="1" customWidth="1"/>
    <col min="2070" max="2070" width="10.28515625" style="1" customWidth="1"/>
    <col min="2071" max="2071" width="15.42578125" style="1" customWidth="1"/>
    <col min="2072" max="2072" width="13.28515625" style="1" customWidth="1"/>
    <col min="2073" max="2073" width="15.5703125" style="1" customWidth="1"/>
    <col min="2074" max="2074" width="14" style="1" customWidth="1"/>
    <col min="2075" max="2075" width="11.28515625" style="1" customWidth="1"/>
    <col min="2076" max="2076" width="8.140625" style="1" customWidth="1"/>
    <col min="2077" max="2077" width="11.85546875" style="1" customWidth="1"/>
    <col min="2078" max="2078" width="13.42578125" style="1" customWidth="1"/>
    <col min="2079" max="2079" width="4.5703125" style="1" customWidth="1"/>
    <col min="2080" max="2080" width="5.7109375" style="1" customWidth="1"/>
    <col min="2081" max="2081" width="7.7109375" style="1" customWidth="1"/>
    <col min="2082" max="2317" width="9.140625" style="1"/>
    <col min="2318" max="2318" width="5.5703125" style="1" customWidth="1"/>
    <col min="2319" max="2319" width="20.85546875" style="1" customWidth="1"/>
    <col min="2320" max="2320" width="7.7109375" style="1" customWidth="1"/>
    <col min="2321" max="2321" width="8.85546875" style="1" customWidth="1"/>
    <col min="2322" max="2322" width="11.42578125" style="1" customWidth="1"/>
    <col min="2323" max="2324" width="11.85546875" style="1" customWidth="1"/>
    <col min="2325" max="2325" width="9.28515625" style="1" customWidth="1"/>
    <col min="2326" max="2326" width="10.28515625" style="1" customWidth="1"/>
    <col min="2327" max="2327" width="15.42578125" style="1" customWidth="1"/>
    <col min="2328" max="2328" width="13.28515625" style="1" customWidth="1"/>
    <col min="2329" max="2329" width="15.5703125" style="1" customWidth="1"/>
    <col min="2330" max="2330" width="14" style="1" customWidth="1"/>
    <col min="2331" max="2331" width="11.28515625" style="1" customWidth="1"/>
    <col min="2332" max="2332" width="8.140625" style="1" customWidth="1"/>
    <col min="2333" max="2333" width="11.85546875" style="1" customWidth="1"/>
    <col min="2334" max="2334" width="13.42578125" style="1" customWidth="1"/>
    <col min="2335" max="2335" width="4.5703125" style="1" customWidth="1"/>
    <col min="2336" max="2336" width="5.7109375" style="1" customWidth="1"/>
    <col min="2337" max="2337" width="7.7109375" style="1" customWidth="1"/>
    <col min="2338" max="2573" width="9.140625" style="1"/>
    <col min="2574" max="2574" width="5.5703125" style="1" customWidth="1"/>
    <col min="2575" max="2575" width="20.85546875" style="1" customWidth="1"/>
    <col min="2576" max="2576" width="7.7109375" style="1" customWidth="1"/>
    <col min="2577" max="2577" width="8.85546875" style="1" customWidth="1"/>
    <col min="2578" max="2578" width="11.42578125" style="1" customWidth="1"/>
    <col min="2579" max="2580" width="11.85546875" style="1" customWidth="1"/>
    <col min="2581" max="2581" width="9.28515625" style="1" customWidth="1"/>
    <col min="2582" max="2582" width="10.28515625" style="1" customWidth="1"/>
    <col min="2583" max="2583" width="15.42578125" style="1" customWidth="1"/>
    <col min="2584" max="2584" width="13.28515625" style="1" customWidth="1"/>
    <col min="2585" max="2585" width="15.5703125" style="1" customWidth="1"/>
    <col min="2586" max="2586" width="14" style="1" customWidth="1"/>
    <col min="2587" max="2587" width="11.28515625" style="1" customWidth="1"/>
    <col min="2588" max="2588" width="8.140625" style="1" customWidth="1"/>
    <col min="2589" max="2589" width="11.85546875" style="1" customWidth="1"/>
    <col min="2590" max="2590" width="13.42578125" style="1" customWidth="1"/>
    <col min="2591" max="2591" width="4.5703125" style="1" customWidth="1"/>
    <col min="2592" max="2592" width="5.7109375" style="1" customWidth="1"/>
    <col min="2593" max="2593" width="7.7109375" style="1" customWidth="1"/>
    <col min="2594" max="2829" width="9.140625" style="1"/>
    <col min="2830" max="2830" width="5.5703125" style="1" customWidth="1"/>
    <col min="2831" max="2831" width="20.85546875" style="1" customWidth="1"/>
    <col min="2832" max="2832" width="7.7109375" style="1" customWidth="1"/>
    <col min="2833" max="2833" width="8.85546875" style="1" customWidth="1"/>
    <col min="2834" max="2834" width="11.42578125" style="1" customWidth="1"/>
    <col min="2835" max="2836" width="11.85546875" style="1" customWidth="1"/>
    <col min="2837" max="2837" width="9.28515625" style="1" customWidth="1"/>
    <col min="2838" max="2838" width="10.28515625" style="1" customWidth="1"/>
    <col min="2839" max="2839" width="15.42578125" style="1" customWidth="1"/>
    <col min="2840" max="2840" width="13.28515625" style="1" customWidth="1"/>
    <col min="2841" max="2841" width="15.5703125" style="1" customWidth="1"/>
    <col min="2842" max="2842" width="14" style="1" customWidth="1"/>
    <col min="2843" max="2843" width="11.28515625" style="1" customWidth="1"/>
    <col min="2844" max="2844" width="8.140625" style="1" customWidth="1"/>
    <col min="2845" max="2845" width="11.85546875" style="1" customWidth="1"/>
    <col min="2846" max="2846" width="13.42578125" style="1" customWidth="1"/>
    <col min="2847" max="2847" width="4.5703125" style="1" customWidth="1"/>
    <col min="2848" max="2848" width="5.7109375" style="1" customWidth="1"/>
    <col min="2849" max="2849" width="7.7109375" style="1" customWidth="1"/>
    <col min="2850" max="3085" width="9.140625" style="1"/>
    <col min="3086" max="3086" width="5.5703125" style="1" customWidth="1"/>
    <col min="3087" max="3087" width="20.85546875" style="1" customWidth="1"/>
    <col min="3088" max="3088" width="7.7109375" style="1" customWidth="1"/>
    <col min="3089" max="3089" width="8.85546875" style="1" customWidth="1"/>
    <col min="3090" max="3090" width="11.42578125" style="1" customWidth="1"/>
    <col min="3091" max="3092" width="11.85546875" style="1" customWidth="1"/>
    <col min="3093" max="3093" width="9.28515625" style="1" customWidth="1"/>
    <col min="3094" max="3094" width="10.28515625" style="1" customWidth="1"/>
    <col min="3095" max="3095" width="15.42578125" style="1" customWidth="1"/>
    <col min="3096" max="3096" width="13.28515625" style="1" customWidth="1"/>
    <col min="3097" max="3097" width="15.5703125" style="1" customWidth="1"/>
    <col min="3098" max="3098" width="14" style="1" customWidth="1"/>
    <col min="3099" max="3099" width="11.28515625" style="1" customWidth="1"/>
    <col min="3100" max="3100" width="8.140625" style="1" customWidth="1"/>
    <col min="3101" max="3101" width="11.85546875" style="1" customWidth="1"/>
    <col min="3102" max="3102" width="13.42578125" style="1" customWidth="1"/>
    <col min="3103" max="3103" width="4.5703125" style="1" customWidth="1"/>
    <col min="3104" max="3104" width="5.7109375" style="1" customWidth="1"/>
    <col min="3105" max="3105" width="7.7109375" style="1" customWidth="1"/>
    <col min="3106" max="3341" width="9.140625" style="1"/>
    <col min="3342" max="3342" width="5.5703125" style="1" customWidth="1"/>
    <col min="3343" max="3343" width="20.85546875" style="1" customWidth="1"/>
    <col min="3344" max="3344" width="7.7109375" style="1" customWidth="1"/>
    <col min="3345" max="3345" width="8.85546875" style="1" customWidth="1"/>
    <col min="3346" max="3346" width="11.42578125" style="1" customWidth="1"/>
    <col min="3347" max="3348" width="11.85546875" style="1" customWidth="1"/>
    <col min="3349" max="3349" width="9.28515625" style="1" customWidth="1"/>
    <col min="3350" max="3350" width="10.28515625" style="1" customWidth="1"/>
    <col min="3351" max="3351" width="15.42578125" style="1" customWidth="1"/>
    <col min="3352" max="3352" width="13.28515625" style="1" customWidth="1"/>
    <col min="3353" max="3353" width="15.5703125" style="1" customWidth="1"/>
    <col min="3354" max="3354" width="14" style="1" customWidth="1"/>
    <col min="3355" max="3355" width="11.28515625" style="1" customWidth="1"/>
    <col min="3356" max="3356" width="8.140625" style="1" customWidth="1"/>
    <col min="3357" max="3357" width="11.85546875" style="1" customWidth="1"/>
    <col min="3358" max="3358" width="13.42578125" style="1" customWidth="1"/>
    <col min="3359" max="3359" width="4.5703125" style="1" customWidth="1"/>
    <col min="3360" max="3360" width="5.7109375" style="1" customWidth="1"/>
    <col min="3361" max="3361" width="7.7109375" style="1" customWidth="1"/>
    <col min="3362" max="3597" width="9.140625" style="1"/>
    <col min="3598" max="3598" width="5.5703125" style="1" customWidth="1"/>
    <col min="3599" max="3599" width="20.85546875" style="1" customWidth="1"/>
    <col min="3600" max="3600" width="7.7109375" style="1" customWidth="1"/>
    <col min="3601" max="3601" width="8.85546875" style="1" customWidth="1"/>
    <col min="3602" max="3602" width="11.42578125" style="1" customWidth="1"/>
    <col min="3603" max="3604" width="11.85546875" style="1" customWidth="1"/>
    <col min="3605" max="3605" width="9.28515625" style="1" customWidth="1"/>
    <col min="3606" max="3606" width="10.28515625" style="1" customWidth="1"/>
    <col min="3607" max="3607" width="15.42578125" style="1" customWidth="1"/>
    <col min="3608" max="3608" width="13.28515625" style="1" customWidth="1"/>
    <col min="3609" max="3609" width="15.5703125" style="1" customWidth="1"/>
    <col min="3610" max="3610" width="14" style="1" customWidth="1"/>
    <col min="3611" max="3611" width="11.28515625" style="1" customWidth="1"/>
    <col min="3612" max="3612" width="8.140625" style="1" customWidth="1"/>
    <col min="3613" max="3613" width="11.85546875" style="1" customWidth="1"/>
    <col min="3614" max="3614" width="13.42578125" style="1" customWidth="1"/>
    <col min="3615" max="3615" width="4.5703125" style="1" customWidth="1"/>
    <col min="3616" max="3616" width="5.7109375" style="1" customWidth="1"/>
    <col min="3617" max="3617" width="7.7109375" style="1" customWidth="1"/>
    <col min="3618" max="3853" width="9.140625" style="1"/>
    <col min="3854" max="3854" width="5.5703125" style="1" customWidth="1"/>
    <col min="3855" max="3855" width="20.85546875" style="1" customWidth="1"/>
    <col min="3856" max="3856" width="7.7109375" style="1" customWidth="1"/>
    <col min="3857" max="3857" width="8.85546875" style="1" customWidth="1"/>
    <col min="3858" max="3858" width="11.42578125" style="1" customWidth="1"/>
    <col min="3859" max="3860" width="11.85546875" style="1" customWidth="1"/>
    <col min="3861" max="3861" width="9.28515625" style="1" customWidth="1"/>
    <col min="3862" max="3862" width="10.28515625" style="1" customWidth="1"/>
    <col min="3863" max="3863" width="15.42578125" style="1" customWidth="1"/>
    <col min="3864" max="3864" width="13.28515625" style="1" customWidth="1"/>
    <col min="3865" max="3865" width="15.5703125" style="1" customWidth="1"/>
    <col min="3866" max="3866" width="14" style="1" customWidth="1"/>
    <col min="3867" max="3867" width="11.28515625" style="1" customWidth="1"/>
    <col min="3868" max="3868" width="8.140625" style="1" customWidth="1"/>
    <col min="3869" max="3869" width="11.85546875" style="1" customWidth="1"/>
    <col min="3870" max="3870" width="13.42578125" style="1" customWidth="1"/>
    <col min="3871" max="3871" width="4.5703125" style="1" customWidth="1"/>
    <col min="3872" max="3872" width="5.7109375" style="1" customWidth="1"/>
    <col min="3873" max="3873" width="7.7109375" style="1" customWidth="1"/>
    <col min="3874" max="4109" width="9.140625" style="1"/>
    <col min="4110" max="4110" width="5.5703125" style="1" customWidth="1"/>
    <col min="4111" max="4111" width="20.85546875" style="1" customWidth="1"/>
    <col min="4112" max="4112" width="7.7109375" style="1" customWidth="1"/>
    <col min="4113" max="4113" width="8.85546875" style="1" customWidth="1"/>
    <col min="4114" max="4114" width="11.42578125" style="1" customWidth="1"/>
    <col min="4115" max="4116" width="11.85546875" style="1" customWidth="1"/>
    <col min="4117" max="4117" width="9.28515625" style="1" customWidth="1"/>
    <col min="4118" max="4118" width="10.28515625" style="1" customWidth="1"/>
    <col min="4119" max="4119" width="15.42578125" style="1" customWidth="1"/>
    <col min="4120" max="4120" width="13.28515625" style="1" customWidth="1"/>
    <col min="4121" max="4121" width="15.5703125" style="1" customWidth="1"/>
    <col min="4122" max="4122" width="14" style="1" customWidth="1"/>
    <col min="4123" max="4123" width="11.28515625" style="1" customWidth="1"/>
    <col min="4124" max="4124" width="8.140625" style="1" customWidth="1"/>
    <col min="4125" max="4125" width="11.85546875" style="1" customWidth="1"/>
    <col min="4126" max="4126" width="13.42578125" style="1" customWidth="1"/>
    <col min="4127" max="4127" width="4.5703125" style="1" customWidth="1"/>
    <col min="4128" max="4128" width="5.7109375" style="1" customWidth="1"/>
    <col min="4129" max="4129" width="7.7109375" style="1" customWidth="1"/>
    <col min="4130" max="4365" width="9.140625" style="1"/>
    <col min="4366" max="4366" width="5.5703125" style="1" customWidth="1"/>
    <col min="4367" max="4367" width="20.85546875" style="1" customWidth="1"/>
    <col min="4368" max="4368" width="7.7109375" style="1" customWidth="1"/>
    <col min="4369" max="4369" width="8.85546875" style="1" customWidth="1"/>
    <col min="4370" max="4370" width="11.42578125" style="1" customWidth="1"/>
    <col min="4371" max="4372" width="11.85546875" style="1" customWidth="1"/>
    <col min="4373" max="4373" width="9.28515625" style="1" customWidth="1"/>
    <col min="4374" max="4374" width="10.28515625" style="1" customWidth="1"/>
    <col min="4375" max="4375" width="15.42578125" style="1" customWidth="1"/>
    <col min="4376" max="4376" width="13.28515625" style="1" customWidth="1"/>
    <col min="4377" max="4377" width="15.5703125" style="1" customWidth="1"/>
    <col min="4378" max="4378" width="14" style="1" customWidth="1"/>
    <col min="4379" max="4379" width="11.28515625" style="1" customWidth="1"/>
    <col min="4380" max="4380" width="8.140625" style="1" customWidth="1"/>
    <col min="4381" max="4381" width="11.85546875" style="1" customWidth="1"/>
    <col min="4382" max="4382" width="13.42578125" style="1" customWidth="1"/>
    <col min="4383" max="4383" width="4.5703125" style="1" customWidth="1"/>
    <col min="4384" max="4384" width="5.7109375" style="1" customWidth="1"/>
    <col min="4385" max="4385" width="7.7109375" style="1" customWidth="1"/>
    <col min="4386" max="4621" width="9.140625" style="1"/>
    <col min="4622" max="4622" width="5.5703125" style="1" customWidth="1"/>
    <col min="4623" max="4623" width="20.85546875" style="1" customWidth="1"/>
    <col min="4624" max="4624" width="7.7109375" style="1" customWidth="1"/>
    <col min="4625" max="4625" width="8.85546875" style="1" customWidth="1"/>
    <col min="4626" max="4626" width="11.42578125" style="1" customWidth="1"/>
    <col min="4627" max="4628" width="11.85546875" style="1" customWidth="1"/>
    <col min="4629" max="4629" width="9.28515625" style="1" customWidth="1"/>
    <col min="4630" max="4630" width="10.28515625" style="1" customWidth="1"/>
    <col min="4631" max="4631" width="15.42578125" style="1" customWidth="1"/>
    <col min="4632" max="4632" width="13.28515625" style="1" customWidth="1"/>
    <col min="4633" max="4633" width="15.5703125" style="1" customWidth="1"/>
    <col min="4634" max="4634" width="14" style="1" customWidth="1"/>
    <col min="4635" max="4635" width="11.28515625" style="1" customWidth="1"/>
    <col min="4636" max="4636" width="8.140625" style="1" customWidth="1"/>
    <col min="4637" max="4637" width="11.85546875" style="1" customWidth="1"/>
    <col min="4638" max="4638" width="13.42578125" style="1" customWidth="1"/>
    <col min="4639" max="4639" width="4.5703125" style="1" customWidth="1"/>
    <col min="4640" max="4640" width="5.7109375" style="1" customWidth="1"/>
    <col min="4641" max="4641" width="7.7109375" style="1" customWidth="1"/>
    <col min="4642" max="4877" width="9.140625" style="1"/>
    <col min="4878" max="4878" width="5.5703125" style="1" customWidth="1"/>
    <col min="4879" max="4879" width="20.85546875" style="1" customWidth="1"/>
    <col min="4880" max="4880" width="7.7109375" style="1" customWidth="1"/>
    <col min="4881" max="4881" width="8.85546875" style="1" customWidth="1"/>
    <col min="4882" max="4882" width="11.42578125" style="1" customWidth="1"/>
    <col min="4883" max="4884" width="11.85546875" style="1" customWidth="1"/>
    <col min="4885" max="4885" width="9.28515625" style="1" customWidth="1"/>
    <col min="4886" max="4886" width="10.28515625" style="1" customWidth="1"/>
    <col min="4887" max="4887" width="15.42578125" style="1" customWidth="1"/>
    <col min="4888" max="4888" width="13.28515625" style="1" customWidth="1"/>
    <col min="4889" max="4889" width="15.5703125" style="1" customWidth="1"/>
    <col min="4890" max="4890" width="14" style="1" customWidth="1"/>
    <col min="4891" max="4891" width="11.28515625" style="1" customWidth="1"/>
    <col min="4892" max="4892" width="8.140625" style="1" customWidth="1"/>
    <col min="4893" max="4893" width="11.85546875" style="1" customWidth="1"/>
    <col min="4894" max="4894" width="13.42578125" style="1" customWidth="1"/>
    <col min="4895" max="4895" width="4.5703125" style="1" customWidth="1"/>
    <col min="4896" max="4896" width="5.7109375" style="1" customWidth="1"/>
    <col min="4897" max="4897" width="7.7109375" style="1" customWidth="1"/>
    <col min="4898" max="5133" width="9.140625" style="1"/>
    <col min="5134" max="5134" width="5.5703125" style="1" customWidth="1"/>
    <col min="5135" max="5135" width="20.85546875" style="1" customWidth="1"/>
    <col min="5136" max="5136" width="7.7109375" style="1" customWidth="1"/>
    <col min="5137" max="5137" width="8.85546875" style="1" customWidth="1"/>
    <col min="5138" max="5138" width="11.42578125" style="1" customWidth="1"/>
    <col min="5139" max="5140" width="11.85546875" style="1" customWidth="1"/>
    <col min="5141" max="5141" width="9.28515625" style="1" customWidth="1"/>
    <col min="5142" max="5142" width="10.28515625" style="1" customWidth="1"/>
    <col min="5143" max="5143" width="15.42578125" style="1" customWidth="1"/>
    <col min="5144" max="5144" width="13.28515625" style="1" customWidth="1"/>
    <col min="5145" max="5145" width="15.5703125" style="1" customWidth="1"/>
    <col min="5146" max="5146" width="14" style="1" customWidth="1"/>
    <col min="5147" max="5147" width="11.28515625" style="1" customWidth="1"/>
    <col min="5148" max="5148" width="8.140625" style="1" customWidth="1"/>
    <col min="5149" max="5149" width="11.85546875" style="1" customWidth="1"/>
    <col min="5150" max="5150" width="13.42578125" style="1" customWidth="1"/>
    <col min="5151" max="5151" width="4.5703125" style="1" customWidth="1"/>
    <col min="5152" max="5152" width="5.7109375" style="1" customWidth="1"/>
    <col min="5153" max="5153" width="7.7109375" style="1" customWidth="1"/>
    <col min="5154" max="5389" width="9.140625" style="1"/>
    <col min="5390" max="5390" width="5.5703125" style="1" customWidth="1"/>
    <col min="5391" max="5391" width="20.85546875" style="1" customWidth="1"/>
    <col min="5392" max="5392" width="7.7109375" style="1" customWidth="1"/>
    <col min="5393" max="5393" width="8.85546875" style="1" customWidth="1"/>
    <col min="5394" max="5394" width="11.42578125" style="1" customWidth="1"/>
    <col min="5395" max="5396" width="11.85546875" style="1" customWidth="1"/>
    <col min="5397" max="5397" width="9.28515625" style="1" customWidth="1"/>
    <col min="5398" max="5398" width="10.28515625" style="1" customWidth="1"/>
    <col min="5399" max="5399" width="15.42578125" style="1" customWidth="1"/>
    <col min="5400" max="5400" width="13.28515625" style="1" customWidth="1"/>
    <col min="5401" max="5401" width="15.5703125" style="1" customWidth="1"/>
    <col min="5402" max="5402" width="14" style="1" customWidth="1"/>
    <col min="5403" max="5403" width="11.28515625" style="1" customWidth="1"/>
    <col min="5404" max="5404" width="8.140625" style="1" customWidth="1"/>
    <col min="5405" max="5405" width="11.85546875" style="1" customWidth="1"/>
    <col min="5406" max="5406" width="13.42578125" style="1" customWidth="1"/>
    <col min="5407" max="5407" width="4.5703125" style="1" customWidth="1"/>
    <col min="5408" max="5408" width="5.7109375" style="1" customWidth="1"/>
    <col min="5409" max="5409" width="7.7109375" style="1" customWidth="1"/>
    <col min="5410" max="5645" width="9.140625" style="1"/>
    <col min="5646" max="5646" width="5.5703125" style="1" customWidth="1"/>
    <col min="5647" max="5647" width="20.85546875" style="1" customWidth="1"/>
    <col min="5648" max="5648" width="7.7109375" style="1" customWidth="1"/>
    <col min="5649" max="5649" width="8.85546875" style="1" customWidth="1"/>
    <col min="5650" max="5650" width="11.42578125" style="1" customWidth="1"/>
    <col min="5651" max="5652" width="11.85546875" style="1" customWidth="1"/>
    <col min="5653" max="5653" width="9.28515625" style="1" customWidth="1"/>
    <col min="5654" max="5654" width="10.28515625" style="1" customWidth="1"/>
    <col min="5655" max="5655" width="15.42578125" style="1" customWidth="1"/>
    <col min="5656" max="5656" width="13.28515625" style="1" customWidth="1"/>
    <col min="5657" max="5657" width="15.5703125" style="1" customWidth="1"/>
    <col min="5658" max="5658" width="14" style="1" customWidth="1"/>
    <col min="5659" max="5659" width="11.28515625" style="1" customWidth="1"/>
    <col min="5660" max="5660" width="8.140625" style="1" customWidth="1"/>
    <col min="5661" max="5661" width="11.85546875" style="1" customWidth="1"/>
    <col min="5662" max="5662" width="13.42578125" style="1" customWidth="1"/>
    <col min="5663" max="5663" width="4.5703125" style="1" customWidth="1"/>
    <col min="5664" max="5664" width="5.7109375" style="1" customWidth="1"/>
    <col min="5665" max="5665" width="7.7109375" style="1" customWidth="1"/>
    <col min="5666" max="5901" width="9.140625" style="1"/>
    <col min="5902" max="5902" width="5.5703125" style="1" customWidth="1"/>
    <col min="5903" max="5903" width="20.85546875" style="1" customWidth="1"/>
    <col min="5904" max="5904" width="7.7109375" style="1" customWidth="1"/>
    <col min="5905" max="5905" width="8.85546875" style="1" customWidth="1"/>
    <col min="5906" max="5906" width="11.42578125" style="1" customWidth="1"/>
    <col min="5907" max="5908" width="11.85546875" style="1" customWidth="1"/>
    <col min="5909" max="5909" width="9.28515625" style="1" customWidth="1"/>
    <col min="5910" max="5910" width="10.28515625" style="1" customWidth="1"/>
    <col min="5911" max="5911" width="15.42578125" style="1" customWidth="1"/>
    <col min="5912" max="5912" width="13.28515625" style="1" customWidth="1"/>
    <col min="5913" max="5913" width="15.5703125" style="1" customWidth="1"/>
    <col min="5914" max="5914" width="14" style="1" customWidth="1"/>
    <col min="5915" max="5915" width="11.28515625" style="1" customWidth="1"/>
    <col min="5916" max="5916" width="8.140625" style="1" customWidth="1"/>
    <col min="5917" max="5917" width="11.85546875" style="1" customWidth="1"/>
    <col min="5918" max="5918" width="13.42578125" style="1" customWidth="1"/>
    <col min="5919" max="5919" width="4.5703125" style="1" customWidth="1"/>
    <col min="5920" max="5920" width="5.7109375" style="1" customWidth="1"/>
    <col min="5921" max="5921" width="7.7109375" style="1" customWidth="1"/>
    <col min="5922" max="6157" width="9.140625" style="1"/>
    <col min="6158" max="6158" width="5.5703125" style="1" customWidth="1"/>
    <col min="6159" max="6159" width="20.85546875" style="1" customWidth="1"/>
    <col min="6160" max="6160" width="7.7109375" style="1" customWidth="1"/>
    <col min="6161" max="6161" width="8.85546875" style="1" customWidth="1"/>
    <col min="6162" max="6162" width="11.42578125" style="1" customWidth="1"/>
    <col min="6163" max="6164" width="11.85546875" style="1" customWidth="1"/>
    <col min="6165" max="6165" width="9.28515625" style="1" customWidth="1"/>
    <col min="6166" max="6166" width="10.28515625" style="1" customWidth="1"/>
    <col min="6167" max="6167" width="15.42578125" style="1" customWidth="1"/>
    <col min="6168" max="6168" width="13.28515625" style="1" customWidth="1"/>
    <col min="6169" max="6169" width="15.5703125" style="1" customWidth="1"/>
    <col min="6170" max="6170" width="14" style="1" customWidth="1"/>
    <col min="6171" max="6171" width="11.28515625" style="1" customWidth="1"/>
    <col min="6172" max="6172" width="8.140625" style="1" customWidth="1"/>
    <col min="6173" max="6173" width="11.85546875" style="1" customWidth="1"/>
    <col min="6174" max="6174" width="13.42578125" style="1" customWidth="1"/>
    <col min="6175" max="6175" width="4.5703125" style="1" customWidth="1"/>
    <col min="6176" max="6176" width="5.7109375" style="1" customWidth="1"/>
    <col min="6177" max="6177" width="7.7109375" style="1" customWidth="1"/>
    <col min="6178" max="6413" width="9.140625" style="1"/>
    <col min="6414" max="6414" width="5.5703125" style="1" customWidth="1"/>
    <col min="6415" max="6415" width="20.85546875" style="1" customWidth="1"/>
    <col min="6416" max="6416" width="7.7109375" style="1" customWidth="1"/>
    <col min="6417" max="6417" width="8.85546875" style="1" customWidth="1"/>
    <col min="6418" max="6418" width="11.42578125" style="1" customWidth="1"/>
    <col min="6419" max="6420" width="11.85546875" style="1" customWidth="1"/>
    <col min="6421" max="6421" width="9.28515625" style="1" customWidth="1"/>
    <col min="6422" max="6422" width="10.28515625" style="1" customWidth="1"/>
    <col min="6423" max="6423" width="15.42578125" style="1" customWidth="1"/>
    <col min="6424" max="6424" width="13.28515625" style="1" customWidth="1"/>
    <col min="6425" max="6425" width="15.5703125" style="1" customWidth="1"/>
    <col min="6426" max="6426" width="14" style="1" customWidth="1"/>
    <col min="6427" max="6427" width="11.28515625" style="1" customWidth="1"/>
    <col min="6428" max="6428" width="8.140625" style="1" customWidth="1"/>
    <col min="6429" max="6429" width="11.85546875" style="1" customWidth="1"/>
    <col min="6430" max="6430" width="13.42578125" style="1" customWidth="1"/>
    <col min="6431" max="6431" width="4.5703125" style="1" customWidth="1"/>
    <col min="6432" max="6432" width="5.7109375" style="1" customWidth="1"/>
    <col min="6433" max="6433" width="7.7109375" style="1" customWidth="1"/>
    <col min="6434" max="6669" width="9.140625" style="1"/>
    <col min="6670" max="6670" width="5.5703125" style="1" customWidth="1"/>
    <col min="6671" max="6671" width="20.85546875" style="1" customWidth="1"/>
    <col min="6672" max="6672" width="7.7109375" style="1" customWidth="1"/>
    <col min="6673" max="6673" width="8.85546875" style="1" customWidth="1"/>
    <col min="6674" max="6674" width="11.42578125" style="1" customWidth="1"/>
    <col min="6675" max="6676" width="11.85546875" style="1" customWidth="1"/>
    <col min="6677" max="6677" width="9.28515625" style="1" customWidth="1"/>
    <col min="6678" max="6678" width="10.28515625" style="1" customWidth="1"/>
    <col min="6679" max="6679" width="15.42578125" style="1" customWidth="1"/>
    <col min="6680" max="6680" width="13.28515625" style="1" customWidth="1"/>
    <col min="6681" max="6681" width="15.5703125" style="1" customWidth="1"/>
    <col min="6682" max="6682" width="14" style="1" customWidth="1"/>
    <col min="6683" max="6683" width="11.28515625" style="1" customWidth="1"/>
    <col min="6684" max="6684" width="8.140625" style="1" customWidth="1"/>
    <col min="6685" max="6685" width="11.85546875" style="1" customWidth="1"/>
    <col min="6686" max="6686" width="13.42578125" style="1" customWidth="1"/>
    <col min="6687" max="6687" width="4.5703125" style="1" customWidth="1"/>
    <col min="6688" max="6688" width="5.7109375" style="1" customWidth="1"/>
    <col min="6689" max="6689" width="7.7109375" style="1" customWidth="1"/>
    <col min="6690" max="6925" width="9.140625" style="1"/>
    <col min="6926" max="6926" width="5.5703125" style="1" customWidth="1"/>
    <col min="6927" max="6927" width="20.85546875" style="1" customWidth="1"/>
    <col min="6928" max="6928" width="7.7109375" style="1" customWidth="1"/>
    <col min="6929" max="6929" width="8.85546875" style="1" customWidth="1"/>
    <col min="6930" max="6930" width="11.42578125" style="1" customWidth="1"/>
    <col min="6931" max="6932" width="11.85546875" style="1" customWidth="1"/>
    <col min="6933" max="6933" width="9.28515625" style="1" customWidth="1"/>
    <col min="6934" max="6934" width="10.28515625" style="1" customWidth="1"/>
    <col min="6935" max="6935" width="15.42578125" style="1" customWidth="1"/>
    <col min="6936" max="6936" width="13.28515625" style="1" customWidth="1"/>
    <col min="6937" max="6937" width="15.5703125" style="1" customWidth="1"/>
    <col min="6938" max="6938" width="14" style="1" customWidth="1"/>
    <col min="6939" max="6939" width="11.28515625" style="1" customWidth="1"/>
    <col min="6940" max="6940" width="8.140625" style="1" customWidth="1"/>
    <col min="6941" max="6941" width="11.85546875" style="1" customWidth="1"/>
    <col min="6942" max="6942" width="13.42578125" style="1" customWidth="1"/>
    <col min="6943" max="6943" width="4.5703125" style="1" customWidth="1"/>
    <col min="6944" max="6944" width="5.7109375" style="1" customWidth="1"/>
    <col min="6945" max="6945" width="7.7109375" style="1" customWidth="1"/>
    <col min="6946" max="7181" width="9.140625" style="1"/>
    <col min="7182" max="7182" width="5.5703125" style="1" customWidth="1"/>
    <col min="7183" max="7183" width="20.85546875" style="1" customWidth="1"/>
    <col min="7184" max="7184" width="7.7109375" style="1" customWidth="1"/>
    <col min="7185" max="7185" width="8.85546875" style="1" customWidth="1"/>
    <col min="7186" max="7186" width="11.42578125" style="1" customWidth="1"/>
    <col min="7187" max="7188" width="11.85546875" style="1" customWidth="1"/>
    <col min="7189" max="7189" width="9.28515625" style="1" customWidth="1"/>
    <col min="7190" max="7190" width="10.28515625" style="1" customWidth="1"/>
    <col min="7191" max="7191" width="15.42578125" style="1" customWidth="1"/>
    <col min="7192" max="7192" width="13.28515625" style="1" customWidth="1"/>
    <col min="7193" max="7193" width="15.5703125" style="1" customWidth="1"/>
    <col min="7194" max="7194" width="14" style="1" customWidth="1"/>
    <col min="7195" max="7195" width="11.28515625" style="1" customWidth="1"/>
    <col min="7196" max="7196" width="8.140625" style="1" customWidth="1"/>
    <col min="7197" max="7197" width="11.85546875" style="1" customWidth="1"/>
    <col min="7198" max="7198" width="13.42578125" style="1" customWidth="1"/>
    <col min="7199" max="7199" width="4.5703125" style="1" customWidth="1"/>
    <col min="7200" max="7200" width="5.7109375" style="1" customWidth="1"/>
    <col min="7201" max="7201" width="7.7109375" style="1" customWidth="1"/>
    <col min="7202" max="7437" width="9.140625" style="1"/>
    <col min="7438" max="7438" width="5.5703125" style="1" customWidth="1"/>
    <col min="7439" max="7439" width="20.85546875" style="1" customWidth="1"/>
    <col min="7440" max="7440" width="7.7109375" style="1" customWidth="1"/>
    <col min="7441" max="7441" width="8.85546875" style="1" customWidth="1"/>
    <col min="7442" max="7442" width="11.42578125" style="1" customWidth="1"/>
    <col min="7443" max="7444" width="11.85546875" style="1" customWidth="1"/>
    <col min="7445" max="7445" width="9.28515625" style="1" customWidth="1"/>
    <col min="7446" max="7446" width="10.28515625" style="1" customWidth="1"/>
    <col min="7447" max="7447" width="15.42578125" style="1" customWidth="1"/>
    <col min="7448" max="7448" width="13.28515625" style="1" customWidth="1"/>
    <col min="7449" max="7449" width="15.5703125" style="1" customWidth="1"/>
    <col min="7450" max="7450" width="14" style="1" customWidth="1"/>
    <col min="7451" max="7451" width="11.28515625" style="1" customWidth="1"/>
    <col min="7452" max="7452" width="8.140625" style="1" customWidth="1"/>
    <col min="7453" max="7453" width="11.85546875" style="1" customWidth="1"/>
    <col min="7454" max="7454" width="13.42578125" style="1" customWidth="1"/>
    <col min="7455" max="7455" width="4.5703125" style="1" customWidth="1"/>
    <col min="7456" max="7456" width="5.7109375" style="1" customWidth="1"/>
    <col min="7457" max="7457" width="7.7109375" style="1" customWidth="1"/>
    <col min="7458" max="7693" width="9.140625" style="1"/>
    <col min="7694" max="7694" width="5.5703125" style="1" customWidth="1"/>
    <col min="7695" max="7695" width="20.85546875" style="1" customWidth="1"/>
    <col min="7696" max="7696" width="7.7109375" style="1" customWidth="1"/>
    <col min="7697" max="7697" width="8.85546875" style="1" customWidth="1"/>
    <col min="7698" max="7698" width="11.42578125" style="1" customWidth="1"/>
    <col min="7699" max="7700" width="11.85546875" style="1" customWidth="1"/>
    <col min="7701" max="7701" width="9.28515625" style="1" customWidth="1"/>
    <col min="7702" max="7702" width="10.28515625" style="1" customWidth="1"/>
    <col min="7703" max="7703" width="15.42578125" style="1" customWidth="1"/>
    <col min="7704" max="7704" width="13.28515625" style="1" customWidth="1"/>
    <col min="7705" max="7705" width="15.5703125" style="1" customWidth="1"/>
    <col min="7706" max="7706" width="14" style="1" customWidth="1"/>
    <col min="7707" max="7707" width="11.28515625" style="1" customWidth="1"/>
    <col min="7708" max="7708" width="8.140625" style="1" customWidth="1"/>
    <col min="7709" max="7709" width="11.85546875" style="1" customWidth="1"/>
    <col min="7710" max="7710" width="13.42578125" style="1" customWidth="1"/>
    <col min="7711" max="7711" width="4.5703125" style="1" customWidth="1"/>
    <col min="7712" max="7712" width="5.7109375" style="1" customWidth="1"/>
    <col min="7713" max="7713" width="7.7109375" style="1" customWidth="1"/>
    <col min="7714" max="7949" width="9.140625" style="1"/>
    <col min="7950" max="7950" width="5.5703125" style="1" customWidth="1"/>
    <col min="7951" max="7951" width="20.85546875" style="1" customWidth="1"/>
    <col min="7952" max="7952" width="7.7109375" style="1" customWidth="1"/>
    <col min="7953" max="7953" width="8.85546875" style="1" customWidth="1"/>
    <col min="7954" max="7954" width="11.42578125" style="1" customWidth="1"/>
    <col min="7955" max="7956" width="11.85546875" style="1" customWidth="1"/>
    <col min="7957" max="7957" width="9.28515625" style="1" customWidth="1"/>
    <col min="7958" max="7958" width="10.28515625" style="1" customWidth="1"/>
    <col min="7959" max="7959" width="15.42578125" style="1" customWidth="1"/>
    <col min="7960" max="7960" width="13.28515625" style="1" customWidth="1"/>
    <col min="7961" max="7961" width="15.5703125" style="1" customWidth="1"/>
    <col min="7962" max="7962" width="14" style="1" customWidth="1"/>
    <col min="7963" max="7963" width="11.28515625" style="1" customWidth="1"/>
    <col min="7964" max="7964" width="8.140625" style="1" customWidth="1"/>
    <col min="7965" max="7965" width="11.85546875" style="1" customWidth="1"/>
    <col min="7966" max="7966" width="13.42578125" style="1" customWidth="1"/>
    <col min="7967" max="7967" width="4.5703125" style="1" customWidth="1"/>
    <col min="7968" max="7968" width="5.7109375" style="1" customWidth="1"/>
    <col min="7969" max="7969" width="7.7109375" style="1" customWidth="1"/>
    <col min="7970" max="8205" width="9.140625" style="1"/>
    <col min="8206" max="8206" width="5.5703125" style="1" customWidth="1"/>
    <col min="8207" max="8207" width="20.85546875" style="1" customWidth="1"/>
    <col min="8208" max="8208" width="7.7109375" style="1" customWidth="1"/>
    <col min="8209" max="8209" width="8.85546875" style="1" customWidth="1"/>
    <col min="8210" max="8210" width="11.42578125" style="1" customWidth="1"/>
    <col min="8211" max="8212" width="11.85546875" style="1" customWidth="1"/>
    <col min="8213" max="8213" width="9.28515625" style="1" customWidth="1"/>
    <col min="8214" max="8214" width="10.28515625" style="1" customWidth="1"/>
    <col min="8215" max="8215" width="15.42578125" style="1" customWidth="1"/>
    <col min="8216" max="8216" width="13.28515625" style="1" customWidth="1"/>
    <col min="8217" max="8217" width="15.5703125" style="1" customWidth="1"/>
    <col min="8218" max="8218" width="14" style="1" customWidth="1"/>
    <col min="8219" max="8219" width="11.28515625" style="1" customWidth="1"/>
    <col min="8220" max="8220" width="8.140625" style="1" customWidth="1"/>
    <col min="8221" max="8221" width="11.85546875" style="1" customWidth="1"/>
    <col min="8222" max="8222" width="13.42578125" style="1" customWidth="1"/>
    <col min="8223" max="8223" width="4.5703125" style="1" customWidth="1"/>
    <col min="8224" max="8224" width="5.7109375" style="1" customWidth="1"/>
    <col min="8225" max="8225" width="7.7109375" style="1" customWidth="1"/>
    <col min="8226" max="8461" width="9.140625" style="1"/>
    <col min="8462" max="8462" width="5.5703125" style="1" customWidth="1"/>
    <col min="8463" max="8463" width="20.85546875" style="1" customWidth="1"/>
    <col min="8464" max="8464" width="7.7109375" style="1" customWidth="1"/>
    <col min="8465" max="8465" width="8.85546875" style="1" customWidth="1"/>
    <col min="8466" max="8466" width="11.42578125" style="1" customWidth="1"/>
    <col min="8467" max="8468" width="11.85546875" style="1" customWidth="1"/>
    <col min="8469" max="8469" width="9.28515625" style="1" customWidth="1"/>
    <col min="8470" max="8470" width="10.28515625" style="1" customWidth="1"/>
    <col min="8471" max="8471" width="15.42578125" style="1" customWidth="1"/>
    <col min="8472" max="8472" width="13.28515625" style="1" customWidth="1"/>
    <col min="8473" max="8473" width="15.5703125" style="1" customWidth="1"/>
    <col min="8474" max="8474" width="14" style="1" customWidth="1"/>
    <col min="8475" max="8475" width="11.28515625" style="1" customWidth="1"/>
    <col min="8476" max="8476" width="8.140625" style="1" customWidth="1"/>
    <col min="8477" max="8477" width="11.85546875" style="1" customWidth="1"/>
    <col min="8478" max="8478" width="13.42578125" style="1" customWidth="1"/>
    <col min="8479" max="8479" width="4.5703125" style="1" customWidth="1"/>
    <col min="8480" max="8480" width="5.7109375" style="1" customWidth="1"/>
    <col min="8481" max="8481" width="7.7109375" style="1" customWidth="1"/>
    <col min="8482" max="8717" width="9.140625" style="1"/>
    <col min="8718" max="8718" width="5.5703125" style="1" customWidth="1"/>
    <col min="8719" max="8719" width="20.85546875" style="1" customWidth="1"/>
    <col min="8720" max="8720" width="7.7109375" style="1" customWidth="1"/>
    <col min="8721" max="8721" width="8.85546875" style="1" customWidth="1"/>
    <col min="8722" max="8722" width="11.42578125" style="1" customWidth="1"/>
    <col min="8723" max="8724" width="11.85546875" style="1" customWidth="1"/>
    <col min="8725" max="8725" width="9.28515625" style="1" customWidth="1"/>
    <col min="8726" max="8726" width="10.28515625" style="1" customWidth="1"/>
    <col min="8727" max="8727" width="15.42578125" style="1" customWidth="1"/>
    <col min="8728" max="8728" width="13.28515625" style="1" customWidth="1"/>
    <col min="8729" max="8729" width="15.5703125" style="1" customWidth="1"/>
    <col min="8730" max="8730" width="14" style="1" customWidth="1"/>
    <col min="8731" max="8731" width="11.28515625" style="1" customWidth="1"/>
    <col min="8732" max="8732" width="8.140625" style="1" customWidth="1"/>
    <col min="8733" max="8733" width="11.85546875" style="1" customWidth="1"/>
    <col min="8734" max="8734" width="13.42578125" style="1" customWidth="1"/>
    <col min="8735" max="8735" width="4.5703125" style="1" customWidth="1"/>
    <col min="8736" max="8736" width="5.7109375" style="1" customWidth="1"/>
    <col min="8737" max="8737" width="7.7109375" style="1" customWidth="1"/>
    <col min="8738" max="8973" width="9.140625" style="1"/>
    <col min="8974" max="8974" width="5.5703125" style="1" customWidth="1"/>
    <col min="8975" max="8975" width="20.85546875" style="1" customWidth="1"/>
    <col min="8976" max="8976" width="7.7109375" style="1" customWidth="1"/>
    <col min="8977" max="8977" width="8.85546875" style="1" customWidth="1"/>
    <col min="8978" max="8978" width="11.42578125" style="1" customWidth="1"/>
    <col min="8979" max="8980" width="11.85546875" style="1" customWidth="1"/>
    <col min="8981" max="8981" width="9.28515625" style="1" customWidth="1"/>
    <col min="8982" max="8982" width="10.28515625" style="1" customWidth="1"/>
    <col min="8983" max="8983" width="15.42578125" style="1" customWidth="1"/>
    <col min="8984" max="8984" width="13.28515625" style="1" customWidth="1"/>
    <col min="8985" max="8985" width="15.5703125" style="1" customWidth="1"/>
    <col min="8986" max="8986" width="14" style="1" customWidth="1"/>
    <col min="8987" max="8987" width="11.28515625" style="1" customWidth="1"/>
    <col min="8988" max="8988" width="8.140625" style="1" customWidth="1"/>
    <col min="8989" max="8989" width="11.85546875" style="1" customWidth="1"/>
    <col min="8990" max="8990" width="13.42578125" style="1" customWidth="1"/>
    <col min="8991" max="8991" width="4.5703125" style="1" customWidth="1"/>
    <col min="8992" max="8992" width="5.7109375" style="1" customWidth="1"/>
    <col min="8993" max="8993" width="7.7109375" style="1" customWidth="1"/>
    <col min="8994" max="9229" width="9.140625" style="1"/>
    <col min="9230" max="9230" width="5.5703125" style="1" customWidth="1"/>
    <col min="9231" max="9231" width="20.85546875" style="1" customWidth="1"/>
    <col min="9232" max="9232" width="7.7109375" style="1" customWidth="1"/>
    <col min="9233" max="9233" width="8.85546875" style="1" customWidth="1"/>
    <col min="9234" max="9234" width="11.42578125" style="1" customWidth="1"/>
    <col min="9235" max="9236" width="11.85546875" style="1" customWidth="1"/>
    <col min="9237" max="9237" width="9.28515625" style="1" customWidth="1"/>
    <col min="9238" max="9238" width="10.28515625" style="1" customWidth="1"/>
    <col min="9239" max="9239" width="15.42578125" style="1" customWidth="1"/>
    <col min="9240" max="9240" width="13.28515625" style="1" customWidth="1"/>
    <col min="9241" max="9241" width="15.5703125" style="1" customWidth="1"/>
    <col min="9242" max="9242" width="14" style="1" customWidth="1"/>
    <col min="9243" max="9243" width="11.28515625" style="1" customWidth="1"/>
    <col min="9244" max="9244" width="8.140625" style="1" customWidth="1"/>
    <col min="9245" max="9245" width="11.85546875" style="1" customWidth="1"/>
    <col min="9246" max="9246" width="13.42578125" style="1" customWidth="1"/>
    <col min="9247" max="9247" width="4.5703125" style="1" customWidth="1"/>
    <col min="9248" max="9248" width="5.7109375" style="1" customWidth="1"/>
    <col min="9249" max="9249" width="7.7109375" style="1" customWidth="1"/>
    <col min="9250" max="9485" width="9.140625" style="1"/>
    <col min="9486" max="9486" width="5.5703125" style="1" customWidth="1"/>
    <col min="9487" max="9487" width="20.85546875" style="1" customWidth="1"/>
    <col min="9488" max="9488" width="7.7109375" style="1" customWidth="1"/>
    <col min="9489" max="9489" width="8.85546875" style="1" customWidth="1"/>
    <col min="9490" max="9490" width="11.42578125" style="1" customWidth="1"/>
    <col min="9491" max="9492" width="11.85546875" style="1" customWidth="1"/>
    <col min="9493" max="9493" width="9.28515625" style="1" customWidth="1"/>
    <col min="9494" max="9494" width="10.28515625" style="1" customWidth="1"/>
    <col min="9495" max="9495" width="15.42578125" style="1" customWidth="1"/>
    <col min="9496" max="9496" width="13.28515625" style="1" customWidth="1"/>
    <col min="9497" max="9497" width="15.5703125" style="1" customWidth="1"/>
    <col min="9498" max="9498" width="14" style="1" customWidth="1"/>
    <col min="9499" max="9499" width="11.28515625" style="1" customWidth="1"/>
    <col min="9500" max="9500" width="8.140625" style="1" customWidth="1"/>
    <col min="9501" max="9501" width="11.85546875" style="1" customWidth="1"/>
    <col min="9502" max="9502" width="13.42578125" style="1" customWidth="1"/>
    <col min="9503" max="9503" width="4.5703125" style="1" customWidth="1"/>
    <col min="9504" max="9504" width="5.7109375" style="1" customWidth="1"/>
    <col min="9505" max="9505" width="7.7109375" style="1" customWidth="1"/>
    <col min="9506" max="9741" width="9.140625" style="1"/>
    <col min="9742" max="9742" width="5.5703125" style="1" customWidth="1"/>
    <col min="9743" max="9743" width="20.85546875" style="1" customWidth="1"/>
    <col min="9744" max="9744" width="7.7109375" style="1" customWidth="1"/>
    <col min="9745" max="9745" width="8.85546875" style="1" customWidth="1"/>
    <col min="9746" max="9746" width="11.42578125" style="1" customWidth="1"/>
    <col min="9747" max="9748" width="11.85546875" style="1" customWidth="1"/>
    <col min="9749" max="9749" width="9.28515625" style="1" customWidth="1"/>
    <col min="9750" max="9750" width="10.28515625" style="1" customWidth="1"/>
    <col min="9751" max="9751" width="15.42578125" style="1" customWidth="1"/>
    <col min="9752" max="9752" width="13.28515625" style="1" customWidth="1"/>
    <col min="9753" max="9753" width="15.5703125" style="1" customWidth="1"/>
    <col min="9754" max="9754" width="14" style="1" customWidth="1"/>
    <col min="9755" max="9755" width="11.28515625" style="1" customWidth="1"/>
    <col min="9756" max="9756" width="8.140625" style="1" customWidth="1"/>
    <col min="9757" max="9757" width="11.85546875" style="1" customWidth="1"/>
    <col min="9758" max="9758" width="13.42578125" style="1" customWidth="1"/>
    <col min="9759" max="9759" width="4.5703125" style="1" customWidth="1"/>
    <col min="9760" max="9760" width="5.7109375" style="1" customWidth="1"/>
    <col min="9761" max="9761" width="7.7109375" style="1" customWidth="1"/>
    <col min="9762" max="9997" width="9.140625" style="1"/>
    <col min="9998" max="9998" width="5.5703125" style="1" customWidth="1"/>
    <col min="9999" max="9999" width="20.85546875" style="1" customWidth="1"/>
    <col min="10000" max="10000" width="7.7109375" style="1" customWidth="1"/>
    <col min="10001" max="10001" width="8.85546875" style="1" customWidth="1"/>
    <col min="10002" max="10002" width="11.42578125" style="1" customWidth="1"/>
    <col min="10003" max="10004" width="11.85546875" style="1" customWidth="1"/>
    <col min="10005" max="10005" width="9.28515625" style="1" customWidth="1"/>
    <col min="10006" max="10006" width="10.28515625" style="1" customWidth="1"/>
    <col min="10007" max="10007" width="15.42578125" style="1" customWidth="1"/>
    <col min="10008" max="10008" width="13.28515625" style="1" customWidth="1"/>
    <col min="10009" max="10009" width="15.5703125" style="1" customWidth="1"/>
    <col min="10010" max="10010" width="14" style="1" customWidth="1"/>
    <col min="10011" max="10011" width="11.28515625" style="1" customWidth="1"/>
    <col min="10012" max="10012" width="8.140625" style="1" customWidth="1"/>
    <col min="10013" max="10013" width="11.85546875" style="1" customWidth="1"/>
    <col min="10014" max="10014" width="13.42578125" style="1" customWidth="1"/>
    <col min="10015" max="10015" width="4.5703125" style="1" customWidth="1"/>
    <col min="10016" max="10016" width="5.7109375" style="1" customWidth="1"/>
    <col min="10017" max="10017" width="7.7109375" style="1" customWidth="1"/>
    <col min="10018" max="10253" width="9.140625" style="1"/>
    <col min="10254" max="10254" width="5.5703125" style="1" customWidth="1"/>
    <col min="10255" max="10255" width="20.85546875" style="1" customWidth="1"/>
    <col min="10256" max="10256" width="7.7109375" style="1" customWidth="1"/>
    <col min="10257" max="10257" width="8.85546875" style="1" customWidth="1"/>
    <col min="10258" max="10258" width="11.42578125" style="1" customWidth="1"/>
    <col min="10259" max="10260" width="11.85546875" style="1" customWidth="1"/>
    <col min="10261" max="10261" width="9.28515625" style="1" customWidth="1"/>
    <col min="10262" max="10262" width="10.28515625" style="1" customWidth="1"/>
    <col min="10263" max="10263" width="15.42578125" style="1" customWidth="1"/>
    <col min="10264" max="10264" width="13.28515625" style="1" customWidth="1"/>
    <col min="10265" max="10265" width="15.5703125" style="1" customWidth="1"/>
    <col min="10266" max="10266" width="14" style="1" customWidth="1"/>
    <col min="10267" max="10267" width="11.28515625" style="1" customWidth="1"/>
    <col min="10268" max="10268" width="8.140625" style="1" customWidth="1"/>
    <col min="10269" max="10269" width="11.85546875" style="1" customWidth="1"/>
    <col min="10270" max="10270" width="13.42578125" style="1" customWidth="1"/>
    <col min="10271" max="10271" width="4.5703125" style="1" customWidth="1"/>
    <col min="10272" max="10272" width="5.7109375" style="1" customWidth="1"/>
    <col min="10273" max="10273" width="7.7109375" style="1" customWidth="1"/>
    <col min="10274" max="10509" width="9.140625" style="1"/>
    <col min="10510" max="10510" width="5.5703125" style="1" customWidth="1"/>
    <col min="10511" max="10511" width="20.85546875" style="1" customWidth="1"/>
    <col min="10512" max="10512" width="7.7109375" style="1" customWidth="1"/>
    <col min="10513" max="10513" width="8.85546875" style="1" customWidth="1"/>
    <col min="10514" max="10514" width="11.42578125" style="1" customWidth="1"/>
    <col min="10515" max="10516" width="11.85546875" style="1" customWidth="1"/>
    <col min="10517" max="10517" width="9.28515625" style="1" customWidth="1"/>
    <col min="10518" max="10518" width="10.28515625" style="1" customWidth="1"/>
    <col min="10519" max="10519" width="15.42578125" style="1" customWidth="1"/>
    <col min="10520" max="10520" width="13.28515625" style="1" customWidth="1"/>
    <col min="10521" max="10521" width="15.5703125" style="1" customWidth="1"/>
    <col min="10522" max="10522" width="14" style="1" customWidth="1"/>
    <col min="10523" max="10523" width="11.28515625" style="1" customWidth="1"/>
    <col min="10524" max="10524" width="8.140625" style="1" customWidth="1"/>
    <col min="10525" max="10525" width="11.85546875" style="1" customWidth="1"/>
    <col min="10526" max="10526" width="13.42578125" style="1" customWidth="1"/>
    <col min="10527" max="10527" width="4.5703125" style="1" customWidth="1"/>
    <col min="10528" max="10528" width="5.7109375" style="1" customWidth="1"/>
    <col min="10529" max="10529" width="7.7109375" style="1" customWidth="1"/>
    <col min="10530" max="10765" width="9.140625" style="1"/>
    <col min="10766" max="10766" width="5.5703125" style="1" customWidth="1"/>
    <col min="10767" max="10767" width="20.85546875" style="1" customWidth="1"/>
    <col min="10768" max="10768" width="7.7109375" style="1" customWidth="1"/>
    <col min="10769" max="10769" width="8.85546875" style="1" customWidth="1"/>
    <col min="10770" max="10770" width="11.42578125" style="1" customWidth="1"/>
    <col min="10771" max="10772" width="11.85546875" style="1" customWidth="1"/>
    <col min="10773" max="10773" width="9.28515625" style="1" customWidth="1"/>
    <col min="10774" max="10774" width="10.28515625" style="1" customWidth="1"/>
    <col min="10775" max="10775" width="15.42578125" style="1" customWidth="1"/>
    <col min="10776" max="10776" width="13.28515625" style="1" customWidth="1"/>
    <col min="10777" max="10777" width="15.5703125" style="1" customWidth="1"/>
    <col min="10778" max="10778" width="14" style="1" customWidth="1"/>
    <col min="10779" max="10779" width="11.28515625" style="1" customWidth="1"/>
    <col min="10780" max="10780" width="8.140625" style="1" customWidth="1"/>
    <col min="10781" max="10781" width="11.85546875" style="1" customWidth="1"/>
    <col min="10782" max="10782" width="13.42578125" style="1" customWidth="1"/>
    <col min="10783" max="10783" width="4.5703125" style="1" customWidth="1"/>
    <col min="10784" max="10784" width="5.7109375" style="1" customWidth="1"/>
    <col min="10785" max="10785" width="7.7109375" style="1" customWidth="1"/>
    <col min="10786" max="11021" width="9.140625" style="1"/>
    <col min="11022" max="11022" width="5.5703125" style="1" customWidth="1"/>
    <col min="11023" max="11023" width="20.85546875" style="1" customWidth="1"/>
    <col min="11024" max="11024" width="7.7109375" style="1" customWidth="1"/>
    <col min="11025" max="11025" width="8.85546875" style="1" customWidth="1"/>
    <col min="11026" max="11026" width="11.42578125" style="1" customWidth="1"/>
    <col min="11027" max="11028" width="11.85546875" style="1" customWidth="1"/>
    <col min="11029" max="11029" width="9.28515625" style="1" customWidth="1"/>
    <col min="11030" max="11030" width="10.28515625" style="1" customWidth="1"/>
    <col min="11031" max="11031" width="15.42578125" style="1" customWidth="1"/>
    <col min="11032" max="11032" width="13.28515625" style="1" customWidth="1"/>
    <col min="11033" max="11033" width="15.5703125" style="1" customWidth="1"/>
    <col min="11034" max="11034" width="14" style="1" customWidth="1"/>
    <col min="11035" max="11035" width="11.28515625" style="1" customWidth="1"/>
    <col min="11036" max="11036" width="8.140625" style="1" customWidth="1"/>
    <col min="11037" max="11037" width="11.85546875" style="1" customWidth="1"/>
    <col min="11038" max="11038" width="13.42578125" style="1" customWidth="1"/>
    <col min="11039" max="11039" width="4.5703125" style="1" customWidth="1"/>
    <col min="11040" max="11040" width="5.7109375" style="1" customWidth="1"/>
    <col min="11041" max="11041" width="7.7109375" style="1" customWidth="1"/>
    <col min="11042" max="11277" width="9.140625" style="1"/>
    <col min="11278" max="11278" width="5.5703125" style="1" customWidth="1"/>
    <col min="11279" max="11279" width="20.85546875" style="1" customWidth="1"/>
    <col min="11280" max="11280" width="7.7109375" style="1" customWidth="1"/>
    <col min="11281" max="11281" width="8.85546875" style="1" customWidth="1"/>
    <col min="11282" max="11282" width="11.42578125" style="1" customWidth="1"/>
    <col min="11283" max="11284" width="11.85546875" style="1" customWidth="1"/>
    <col min="11285" max="11285" width="9.28515625" style="1" customWidth="1"/>
    <col min="11286" max="11286" width="10.28515625" style="1" customWidth="1"/>
    <col min="11287" max="11287" width="15.42578125" style="1" customWidth="1"/>
    <col min="11288" max="11288" width="13.28515625" style="1" customWidth="1"/>
    <col min="11289" max="11289" width="15.5703125" style="1" customWidth="1"/>
    <col min="11290" max="11290" width="14" style="1" customWidth="1"/>
    <col min="11291" max="11291" width="11.28515625" style="1" customWidth="1"/>
    <col min="11292" max="11292" width="8.140625" style="1" customWidth="1"/>
    <col min="11293" max="11293" width="11.85546875" style="1" customWidth="1"/>
    <col min="11294" max="11294" width="13.42578125" style="1" customWidth="1"/>
    <col min="11295" max="11295" width="4.5703125" style="1" customWidth="1"/>
    <col min="11296" max="11296" width="5.7109375" style="1" customWidth="1"/>
    <col min="11297" max="11297" width="7.7109375" style="1" customWidth="1"/>
    <col min="11298" max="11533" width="9.140625" style="1"/>
    <col min="11534" max="11534" width="5.5703125" style="1" customWidth="1"/>
    <col min="11535" max="11535" width="20.85546875" style="1" customWidth="1"/>
    <col min="11536" max="11536" width="7.7109375" style="1" customWidth="1"/>
    <col min="11537" max="11537" width="8.85546875" style="1" customWidth="1"/>
    <col min="11538" max="11538" width="11.42578125" style="1" customWidth="1"/>
    <col min="11539" max="11540" width="11.85546875" style="1" customWidth="1"/>
    <col min="11541" max="11541" width="9.28515625" style="1" customWidth="1"/>
    <col min="11542" max="11542" width="10.28515625" style="1" customWidth="1"/>
    <col min="11543" max="11543" width="15.42578125" style="1" customWidth="1"/>
    <col min="11544" max="11544" width="13.28515625" style="1" customWidth="1"/>
    <col min="11545" max="11545" width="15.5703125" style="1" customWidth="1"/>
    <col min="11546" max="11546" width="14" style="1" customWidth="1"/>
    <col min="11547" max="11547" width="11.28515625" style="1" customWidth="1"/>
    <col min="11548" max="11548" width="8.140625" style="1" customWidth="1"/>
    <col min="11549" max="11549" width="11.85546875" style="1" customWidth="1"/>
    <col min="11550" max="11550" width="13.42578125" style="1" customWidth="1"/>
    <col min="11551" max="11551" width="4.5703125" style="1" customWidth="1"/>
    <col min="11552" max="11552" width="5.7109375" style="1" customWidth="1"/>
    <col min="11553" max="11553" width="7.7109375" style="1" customWidth="1"/>
    <col min="11554" max="11789" width="9.140625" style="1"/>
    <col min="11790" max="11790" width="5.5703125" style="1" customWidth="1"/>
    <col min="11791" max="11791" width="20.85546875" style="1" customWidth="1"/>
    <col min="11792" max="11792" width="7.7109375" style="1" customWidth="1"/>
    <col min="11793" max="11793" width="8.85546875" style="1" customWidth="1"/>
    <col min="11794" max="11794" width="11.42578125" style="1" customWidth="1"/>
    <col min="11795" max="11796" width="11.85546875" style="1" customWidth="1"/>
    <col min="11797" max="11797" width="9.28515625" style="1" customWidth="1"/>
    <col min="11798" max="11798" width="10.28515625" style="1" customWidth="1"/>
    <col min="11799" max="11799" width="15.42578125" style="1" customWidth="1"/>
    <col min="11800" max="11800" width="13.28515625" style="1" customWidth="1"/>
    <col min="11801" max="11801" width="15.5703125" style="1" customWidth="1"/>
    <col min="11802" max="11802" width="14" style="1" customWidth="1"/>
    <col min="11803" max="11803" width="11.28515625" style="1" customWidth="1"/>
    <col min="11804" max="11804" width="8.140625" style="1" customWidth="1"/>
    <col min="11805" max="11805" width="11.85546875" style="1" customWidth="1"/>
    <col min="11806" max="11806" width="13.42578125" style="1" customWidth="1"/>
    <col min="11807" max="11807" width="4.5703125" style="1" customWidth="1"/>
    <col min="11808" max="11808" width="5.7109375" style="1" customWidth="1"/>
    <col min="11809" max="11809" width="7.7109375" style="1" customWidth="1"/>
    <col min="11810" max="12045" width="9.140625" style="1"/>
    <col min="12046" max="12046" width="5.5703125" style="1" customWidth="1"/>
    <col min="12047" max="12047" width="20.85546875" style="1" customWidth="1"/>
    <col min="12048" max="12048" width="7.7109375" style="1" customWidth="1"/>
    <col min="12049" max="12049" width="8.85546875" style="1" customWidth="1"/>
    <col min="12050" max="12050" width="11.42578125" style="1" customWidth="1"/>
    <col min="12051" max="12052" width="11.85546875" style="1" customWidth="1"/>
    <col min="12053" max="12053" width="9.28515625" style="1" customWidth="1"/>
    <col min="12054" max="12054" width="10.28515625" style="1" customWidth="1"/>
    <col min="12055" max="12055" width="15.42578125" style="1" customWidth="1"/>
    <col min="12056" max="12056" width="13.28515625" style="1" customWidth="1"/>
    <col min="12057" max="12057" width="15.5703125" style="1" customWidth="1"/>
    <col min="12058" max="12058" width="14" style="1" customWidth="1"/>
    <col min="12059" max="12059" width="11.28515625" style="1" customWidth="1"/>
    <col min="12060" max="12060" width="8.140625" style="1" customWidth="1"/>
    <col min="12061" max="12061" width="11.85546875" style="1" customWidth="1"/>
    <col min="12062" max="12062" width="13.42578125" style="1" customWidth="1"/>
    <col min="12063" max="12063" width="4.5703125" style="1" customWidth="1"/>
    <col min="12064" max="12064" width="5.7109375" style="1" customWidth="1"/>
    <col min="12065" max="12065" width="7.7109375" style="1" customWidth="1"/>
    <col min="12066" max="12301" width="9.140625" style="1"/>
    <col min="12302" max="12302" width="5.5703125" style="1" customWidth="1"/>
    <col min="12303" max="12303" width="20.85546875" style="1" customWidth="1"/>
    <col min="12304" max="12304" width="7.7109375" style="1" customWidth="1"/>
    <col min="12305" max="12305" width="8.85546875" style="1" customWidth="1"/>
    <col min="12306" max="12306" width="11.42578125" style="1" customWidth="1"/>
    <col min="12307" max="12308" width="11.85546875" style="1" customWidth="1"/>
    <col min="12309" max="12309" width="9.28515625" style="1" customWidth="1"/>
    <col min="12310" max="12310" width="10.28515625" style="1" customWidth="1"/>
    <col min="12311" max="12311" width="15.42578125" style="1" customWidth="1"/>
    <col min="12312" max="12312" width="13.28515625" style="1" customWidth="1"/>
    <col min="12313" max="12313" width="15.5703125" style="1" customWidth="1"/>
    <col min="12314" max="12314" width="14" style="1" customWidth="1"/>
    <col min="12315" max="12315" width="11.28515625" style="1" customWidth="1"/>
    <col min="12316" max="12316" width="8.140625" style="1" customWidth="1"/>
    <col min="12317" max="12317" width="11.85546875" style="1" customWidth="1"/>
    <col min="12318" max="12318" width="13.42578125" style="1" customWidth="1"/>
    <col min="12319" max="12319" width="4.5703125" style="1" customWidth="1"/>
    <col min="12320" max="12320" width="5.7109375" style="1" customWidth="1"/>
    <col min="12321" max="12321" width="7.7109375" style="1" customWidth="1"/>
    <col min="12322" max="12557" width="9.140625" style="1"/>
    <col min="12558" max="12558" width="5.5703125" style="1" customWidth="1"/>
    <col min="12559" max="12559" width="20.85546875" style="1" customWidth="1"/>
    <col min="12560" max="12560" width="7.7109375" style="1" customWidth="1"/>
    <col min="12561" max="12561" width="8.85546875" style="1" customWidth="1"/>
    <col min="12562" max="12562" width="11.42578125" style="1" customWidth="1"/>
    <col min="12563" max="12564" width="11.85546875" style="1" customWidth="1"/>
    <col min="12565" max="12565" width="9.28515625" style="1" customWidth="1"/>
    <col min="12566" max="12566" width="10.28515625" style="1" customWidth="1"/>
    <col min="12567" max="12567" width="15.42578125" style="1" customWidth="1"/>
    <col min="12568" max="12568" width="13.28515625" style="1" customWidth="1"/>
    <col min="12569" max="12569" width="15.5703125" style="1" customWidth="1"/>
    <col min="12570" max="12570" width="14" style="1" customWidth="1"/>
    <col min="12571" max="12571" width="11.28515625" style="1" customWidth="1"/>
    <col min="12572" max="12572" width="8.140625" style="1" customWidth="1"/>
    <col min="12573" max="12573" width="11.85546875" style="1" customWidth="1"/>
    <col min="12574" max="12574" width="13.42578125" style="1" customWidth="1"/>
    <col min="12575" max="12575" width="4.5703125" style="1" customWidth="1"/>
    <col min="12576" max="12576" width="5.7109375" style="1" customWidth="1"/>
    <col min="12577" max="12577" width="7.7109375" style="1" customWidth="1"/>
    <col min="12578" max="12813" width="9.140625" style="1"/>
    <col min="12814" max="12814" width="5.5703125" style="1" customWidth="1"/>
    <col min="12815" max="12815" width="20.85546875" style="1" customWidth="1"/>
    <col min="12816" max="12816" width="7.7109375" style="1" customWidth="1"/>
    <col min="12817" max="12817" width="8.85546875" style="1" customWidth="1"/>
    <col min="12818" max="12818" width="11.42578125" style="1" customWidth="1"/>
    <col min="12819" max="12820" width="11.85546875" style="1" customWidth="1"/>
    <col min="12821" max="12821" width="9.28515625" style="1" customWidth="1"/>
    <col min="12822" max="12822" width="10.28515625" style="1" customWidth="1"/>
    <col min="12823" max="12823" width="15.42578125" style="1" customWidth="1"/>
    <col min="12824" max="12824" width="13.28515625" style="1" customWidth="1"/>
    <col min="12825" max="12825" width="15.5703125" style="1" customWidth="1"/>
    <col min="12826" max="12826" width="14" style="1" customWidth="1"/>
    <col min="12827" max="12827" width="11.28515625" style="1" customWidth="1"/>
    <col min="12828" max="12828" width="8.140625" style="1" customWidth="1"/>
    <col min="12829" max="12829" width="11.85546875" style="1" customWidth="1"/>
    <col min="12830" max="12830" width="13.42578125" style="1" customWidth="1"/>
    <col min="12831" max="12831" width="4.5703125" style="1" customWidth="1"/>
    <col min="12832" max="12832" width="5.7109375" style="1" customWidth="1"/>
    <col min="12833" max="12833" width="7.7109375" style="1" customWidth="1"/>
    <col min="12834" max="13069" width="9.140625" style="1"/>
    <col min="13070" max="13070" width="5.5703125" style="1" customWidth="1"/>
    <col min="13071" max="13071" width="20.85546875" style="1" customWidth="1"/>
    <col min="13072" max="13072" width="7.7109375" style="1" customWidth="1"/>
    <col min="13073" max="13073" width="8.85546875" style="1" customWidth="1"/>
    <col min="13074" max="13074" width="11.42578125" style="1" customWidth="1"/>
    <col min="13075" max="13076" width="11.85546875" style="1" customWidth="1"/>
    <col min="13077" max="13077" width="9.28515625" style="1" customWidth="1"/>
    <col min="13078" max="13078" width="10.28515625" style="1" customWidth="1"/>
    <col min="13079" max="13079" width="15.42578125" style="1" customWidth="1"/>
    <col min="13080" max="13080" width="13.28515625" style="1" customWidth="1"/>
    <col min="13081" max="13081" width="15.5703125" style="1" customWidth="1"/>
    <col min="13082" max="13082" width="14" style="1" customWidth="1"/>
    <col min="13083" max="13083" width="11.28515625" style="1" customWidth="1"/>
    <col min="13084" max="13084" width="8.140625" style="1" customWidth="1"/>
    <col min="13085" max="13085" width="11.85546875" style="1" customWidth="1"/>
    <col min="13086" max="13086" width="13.42578125" style="1" customWidth="1"/>
    <col min="13087" max="13087" width="4.5703125" style="1" customWidth="1"/>
    <col min="13088" max="13088" width="5.7109375" style="1" customWidth="1"/>
    <col min="13089" max="13089" width="7.7109375" style="1" customWidth="1"/>
    <col min="13090" max="13325" width="9.140625" style="1"/>
    <col min="13326" max="13326" width="5.5703125" style="1" customWidth="1"/>
    <col min="13327" max="13327" width="20.85546875" style="1" customWidth="1"/>
    <col min="13328" max="13328" width="7.7109375" style="1" customWidth="1"/>
    <col min="13329" max="13329" width="8.85546875" style="1" customWidth="1"/>
    <col min="13330" max="13330" width="11.42578125" style="1" customWidth="1"/>
    <col min="13331" max="13332" width="11.85546875" style="1" customWidth="1"/>
    <col min="13333" max="13333" width="9.28515625" style="1" customWidth="1"/>
    <col min="13334" max="13334" width="10.28515625" style="1" customWidth="1"/>
    <col min="13335" max="13335" width="15.42578125" style="1" customWidth="1"/>
    <col min="13336" max="13336" width="13.28515625" style="1" customWidth="1"/>
    <col min="13337" max="13337" width="15.5703125" style="1" customWidth="1"/>
    <col min="13338" max="13338" width="14" style="1" customWidth="1"/>
    <col min="13339" max="13339" width="11.28515625" style="1" customWidth="1"/>
    <col min="13340" max="13340" width="8.140625" style="1" customWidth="1"/>
    <col min="13341" max="13341" width="11.85546875" style="1" customWidth="1"/>
    <col min="13342" max="13342" width="13.42578125" style="1" customWidth="1"/>
    <col min="13343" max="13343" width="4.5703125" style="1" customWidth="1"/>
    <col min="13344" max="13344" width="5.7109375" style="1" customWidth="1"/>
    <col min="13345" max="13345" width="7.7109375" style="1" customWidth="1"/>
    <col min="13346" max="13581" width="9.140625" style="1"/>
    <col min="13582" max="13582" width="5.5703125" style="1" customWidth="1"/>
    <col min="13583" max="13583" width="20.85546875" style="1" customWidth="1"/>
    <col min="13584" max="13584" width="7.7109375" style="1" customWidth="1"/>
    <col min="13585" max="13585" width="8.85546875" style="1" customWidth="1"/>
    <col min="13586" max="13586" width="11.42578125" style="1" customWidth="1"/>
    <col min="13587" max="13588" width="11.85546875" style="1" customWidth="1"/>
    <col min="13589" max="13589" width="9.28515625" style="1" customWidth="1"/>
    <col min="13590" max="13590" width="10.28515625" style="1" customWidth="1"/>
    <col min="13591" max="13591" width="15.42578125" style="1" customWidth="1"/>
    <col min="13592" max="13592" width="13.28515625" style="1" customWidth="1"/>
    <col min="13593" max="13593" width="15.5703125" style="1" customWidth="1"/>
    <col min="13594" max="13594" width="14" style="1" customWidth="1"/>
    <col min="13595" max="13595" width="11.28515625" style="1" customWidth="1"/>
    <col min="13596" max="13596" width="8.140625" style="1" customWidth="1"/>
    <col min="13597" max="13597" width="11.85546875" style="1" customWidth="1"/>
    <col min="13598" max="13598" width="13.42578125" style="1" customWidth="1"/>
    <col min="13599" max="13599" width="4.5703125" style="1" customWidth="1"/>
    <col min="13600" max="13600" width="5.7109375" style="1" customWidth="1"/>
    <col min="13601" max="13601" width="7.7109375" style="1" customWidth="1"/>
    <col min="13602" max="13837" width="9.140625" style="1"/>
    <col min="13838" max="13838" width="5.5703125" style="1" customWidth="1"/>
    <col min="13839" max="13839" width="20.85546875" style="1" customWidth="1"/>
    <col min="13840" max="13840" width="7.7109375" style="1" customWidth="1"/>
    <col min="13841" max="13841" width="8.85546875" style="1" customWidth="1"/>
    <col min="13842" max="13842" width="11.42578125" style="1" customWidth="1"/>
    <col min="13843" max="13844" width="11.85546875" style="1" customWidth="1"/>
    <col min="13845" max="13845" width="9.28515625" style="1" customWidth="1"/>
    <col min="13846" max="13846" width="10.28515625" style="1" customWidth="1"/>
    <col min="13847" max="13847" width="15.42578125" style="1" customWidth="1"/>
    <col min="13848" max="13848" width="13.28515625" style="1" customWidth="1"/>
    <col min="13849" max="13849" width="15.5703125" style="1" customWidth="1"/>
    <col min="13850" max="13850" width="14" style="1" customWidth="1"/>
    <col min="13851" max="13851" width="11.28515625" style="1" customWidth="1"/>
    <col min="13852" max="13852" width="8.140625" style="1" customWidth="1"/>
    <col min="13853" max="13853" width="11.85546875" style="1" customWidth="1"/>
    <col min="13854" max="13854" width="13.42578125" style="1" customWidth="1"/>
    <col min="13855" max="13855" width="4.5703125" style="1" customWidth="1"/>
    <col min="13856" max="13856" width="5.7109375" style="1" customWidth="1"/>
    <col min="13857" max="13857" width="7.7109375" style="1" customWidth="1"/>
    <col min="13858" max="14093" width="9.140625" style="1"/>
    <col min="14094" max="14094" width="5.5703125" style="1" customWidth="1"/>
    <col min="14095" max="14095" width="20.85546875" style="1" customWidth="1"/>
    <col min="14096" max="14096" width="7.7109375" style="1" customWidth="1"/>
    <col min="14097" max="14097" width="8.85546875" style="1" customWidth="1"/>
    <col min="14098" max="14098" width="11.42578125" style="1" customWidth="1"/>
    <col min="14099" max="14100" width="11.85546875" style="1" customWidth="1"/>
    <col min="14101" max="14101" width="9.28515625" style="1" customWidth="1"/>
    <col min="14102" max="14102" width="10.28515625" style="1" customWidth="1"/>
    <col min="14103" max="14103" width="15.42578125" style="1" customWidth="1"/>
    <col min="14104" max="14104" width="13.28515625" style="1" customWidth="1"/>
    <col min="14105" max="14105" width="15.5703125" style="1" customWidth="1"/>
    <col min="14106" max="14106" width="14" style="1" customWidth="1"/>
    <col min="14107" max="14107" width="11.28515625" style="1" customWidth="1"/>
    <col min="14108" max="14108" width="8.140625" style="1" customWidth="1"/>
    <col min="14109" max="14109" width="11.85546875" style="1" customWidth="1"/>
    <col min="14110" max="14110" width="13.42578125" style="1" customWidth="1"/>
    <col min="14111" max="14111" width="4.5703125" style="1" customWidth="1"/>
    <col min="14112" max="14112" width="5.7109375" style="1" customWidth="1"/>
    <col min="14113" max="14113" width="7.7109375" style="1" customWidth="1"/>
    <col min="14114" max="14349" width="9.140625" style="1"/>
    <col min="14350" max="14350" width="5.5703125" style="1" customWidth="1"/>
    <col min="14351" max="14351" width="20.85546875" style="1" customWidth="1"/>
    <col min="14352" max="14352" width="7.7109375" style="1" customWidth="1"/>
    <col min="14353" max="14353" width="8.85546875" style="1" customWidth="1"/>
    <col min="14354" max="14354" width="11.42578125" style="1" customWidth="1"/>
    <col min="14355" max="14356" width="11.85546875" style="1" customWidth="1"/>
    <col min="14357" max="14357" width="9.28515625" style="1" customWidth="1"/>
    <col min="14358" max="14358" width="10.28515625" style="1" customWidth="1"/>
    <col min="14359" max="14359" width="15.42578125" style="1" customWidth="1"/>
    <col min="14360" max="14360" width="13.28515625" style="1" customWidth="1"/>
    <col min="14361" max="14361" width="15.5703125" style="1" customWidth="1"/>
    <col min="14362" max="14362" width="14" style="1" customWidth="1"/>
    <col min="14363" max="14363" width="11.28515625" style="1" customWidth="1"/>
    <col min="14364" max="14364" width="8.140625" style="1" customWidth="1"/>
    <col min="14365" max="14365" width="11.85546875" style="1" customWidth="1"/>
    <col min="14366" max="14366" width="13.42578125" style="1" customWidth="1"/>
    <col min="14367" max="14367" width="4.5703125" style="1" customWidth="1"/>
    <col min="14368" max="14368" width="5.7109375" style="1" customWidth="1"/>
    <col min="14369" max="14369" width="7.7109375" style="1" customWidth="1"/>
    <col min="14370" max="14605" width="9.140625" style="1"/>
    <col min="14606" max="14606" width="5.5703125" style="1" customWidth="1"/>
    <col min="14607" max="14607" width="20.85546875" style="1" customWidth="1"/>
    <col min="14608" max="14608" width="7.7109375" style="1" customWidth="1"/>
    <col min="14609" max="14609" width="8.85546875" style="1" customWidth="1"/>
    <col min="14610" max="14610" width="11.42578125" style="1" customWidth="1"/>
    <col min="14611" max="14612" width="11.85546875" style="1" customWidth="1"/>
    <col min="14613" max="14613" width="9.28515625" style="1" customWidth="1"/>
    <col min="14614" max="14614" width="10.28515625" style="1" customWidth="1"/>
    <col min="14615" max="14615" width="15.42578125" style="1" customWidth="1"/>
    <col min="14616" max="14616" width="13.28515625" style="1" customWidth="1"/>
    <col min="14617" max="14617" width="15.5703125" style="1" customWidth="1"/>
    <col min="14618" max="14618" width="14" style="1" customWidth="1"/>
    <col min="14619" max="14619" width="11.28515625" style="1" customWidth="1"/>
    <col min="14620" max="14620" width="8.140625" style="1" customWidth="1"/>
    <col min="14621" max="14621" width="11.85546875" style="1" customWidth="1"/>
    <col min="14622" max="14622" width="13.42578125" style="1" customWidth="1"/>
    <col min="14623" max="14623" width="4.5703125" style="1" customWidth="1"/>
    <col min="14624" max="14624" width="5.7109375" style="1" customWidth="1"/>
    <col min="14625" max="14625" width="7.7109375" style="1" customWidth="1"/>
    <col min="14626" max="14861" width="9.140625" style="1"/>
    <col min="14862" max="14862" width="5.5703125" style="1" customWidth="1"/>
    <col min="14863" max="14863" width="20.85546875" style="1" customWidth="1"/>
    <col min="14864" max="14864" width="7.7109375" style="1" customWidth="1"/>
    <col min="14865" max="14865" width="8.85546875" style="1" customWidth="1"/>
    <col min="14866" max="14866" width="11.42578125" style="1" customWidth="1"/>
    <col min="14867" max="14868" width="11.85546875" style="1" customWidth="1"/>
    <col min="14869" max="14869" width="9.28515625" style="1" customWidth="1"/>
    <col min="14870" max="14870" width="10.28515625" style="1" customWidth="1"/>
    <col min="14871" max="14871" width="15.42578125" style="1" customWidth="1"/>
    <col min="14872" max="14872" width="13.28515625" style="1" customWidth="1"/>
    <col min="14873" max="14873" width="15.5703125" style="1" customWidth="1"/>
    <col min="14874" max="14874" width="14" style="1" customWidth="1"/>
    <col min="14875" max="14875" width="11.28515625" style="1" customWidth="1"/>
    <col min="14876" max="14876" width="8.140625" style="1" customWidth="1"/>
    <col min="14877" max="14877" width="11.85546875" style="1" customWidth="1"/>
    <col min="14878" max="14878" width="13.42578125" style="1" customWidth="1"/>
    <col min="14879" max="14879" width="4.5703125" style="1" customWidth="1"/>
    <col min="14880" max="14880" width="5.7109375" style="1" customWidth="1"/>
    <col min="14881" max="14881" width="7.7109375" style="1" customWidth="1"/>
    <col min="14882" max="15117" width="9.140625" style="1"/>
    <col min="15118" max="15118" width="5.5703125" style="1" customWidth="1"/>
    <col min="15119" max="15119" width="20.85546875" style="1" customWidth="1"/>
    <col min="15120" max="15120" width="7.7109375" style="1" customWidth="1"/>
    <col min="15121" max="15121" width="8.85546875" style="1" customWidth="1"/>
    <col min="15122" max="15122" width="11.42578125" style="1" customWidth="1"/>
    <col min="15123" max="15124" width="11.85546875" style="1" customWidth="1"/>
    <col min="15125" max="15125" width="9.28515625" style="1" customWidth="1"/>
    <col min="15126" max="15126" width="10.28515625" style="1" customWidth="1"/>
    <col min="15127" max="15127" width="15.42578125" style="1" customWidth="1"/>
    <col min="15128" max="15128" width="13.28515625" style="1" customWidth="1"/>
    <col min="15129" max="15129" width="15.5703125" style="1" customWidth="1"/>
    <col min="15130" max="15130" width="14" style="1" customWidth="1"/>
    <col min="15131" max="15131" width="11.28515625" style="1" customWidth="1"/>
    <col min="15132" max="15132" width="8.140625" style="1" customWidth="1"/>
    <col min="15133" max="15133" width="11.85546875" style="1" customWidth="1"/>
    <col min="15134" max="15134" width="13.42578125" style="1" customWidth="1"/>
    <col min="15135" max="15135" width="4.5703125" style="1" customWidth="1"/>
    <col min="15136" max="15136" width="5.7109375" style="1" customWidth="1"/>
    <col min="15137" max="15137" width="7.7109375" style="1" customWidth="1"/>
    <col min="15138" max="15373" width="9.140625" style="1"/>
    <col min="15374" max="15374" width="5.5703125" style="1" customWidth="1"/>
    <col min="15375" max="15375" width="20.85546875" style="1" customWidth="1"/>
    <col min="15376" max="15376" width="7.7109375" style="1" customWidth="1"/>
    <col min="15377" max="15377" width="8.85546875" style="1" customWidth="1"/>
    <col min="15378" max="15378" width="11.42578125" style="1" customWidth="1"/>
    <col min="15379" max="15380" width="11.85546875" style="1" customWidth="1"/>
    <col min="15381" max="15381" width="9.28515625" style="1" customWidth="1"/>
    <col min="15382" max="15382" width="10.28515625" style="1" customWidth="1"/>
    <col min="15383" max="15383" width="15.42578125" style="1" customWidth="1"/>
    <col min="15384" max="15384" width="13.28515625" style="1" customWidth="1"/>
    <col min="15385" max="15385" width="15.5703125" style="1" customWidth="1"/>
    <col min="15386" max="15386" width="14" style="1" customWidth="1"/>
    <col min="15387" max="15387" width="11.28515625" style="1" customWidth="1"/>
    <col min="15388" max="15388" width="8.140625" style="1" customWidth="1"/>
    <col min="15389" max="15389" width="11.85546875" style="1" customWidth="1"/>
    <col min="15390" max="15390" width="13.42578125" style="1" customWidth="1"/>
    <col min="15391" max="15391" width="4.5703125" style="1" customWidth="1"/>
    <col min="15392" max="15392" width="5.7109375" style="1" customWidth="1"/>
    <col min="15393" max="15393" width="7.7109375" style="1" customWidth="1"/>
    <col min="15394" max="15629" width="9.140625" style="1"/>
    <col min="15630" max="15630" width="5.5703125" style="1" customWidth="1"/>
    <col min="15631" max="15631" width="20.85546875" style="1" customWidth="1"/>
    <col min="15632" max="15632" width="7.7109375" style="1" customWidth="1"/>
    <col min="15633" max="15633" width="8.85546875" style="1" customWidth="1"/>
    <col min="15634" max="15634" width="11.42578125" style="1" customWidth="1"/>
    <col min="15635" max="15636" width="11.85546875" style="1" customWidth="1"/>
    <col min="15637" max="15637" width="9.28515625" style="1" customWidth="1"/>
    <col min="15638" max="15638" width="10.28515625" style="1" customWidth="1"/>
    <col min="15639" max="15639" width="15.42578125" style="1" customWidth="1"/>
    <col min="15640" max="15640" width="13.28515625" style="1" customWidth="1"/>
    <col min="15641" max="15641" width="15.5703125" style="1" customWidth="1"/>
    <col min="15642" max="15642" width="14" style="1" customWidth="1"/>
    <col min="15643" max="15643" width="11.28515625" style="1" customWidth="1"/>
    <col min="15644" max="15644" width="8.140625" style="1" customWidth="1"/>
    <col min="15645" max="15645" width="11.85546875" style="1" customWidth="1"/>
    <col min="15646" max="15646" width="13.42578125" style="1" customWidth="1"/>
    <col min="15647" max="15647" width="4.5703125" style="1" customWidth="1"/>
    <col min="15648" max="15648" width="5.7109375" style="1" customWidth="1"/>
    <col min="15649" max="15649" width="7.7109375" style="1" customWidth="1"/>
    <col min="15650" max="15885" width="9.140625" style="1"/>
    <col min="15886" max="15886" width="5.5703125" style="1" customWidth="1"/>
    <col min="15887" max="15887" width="20.85546875" style="1" customWidth="1"/>
    <col min="15888" max="15888" width="7.7109375" style="1" customWidth="1"/>
    <col min="15889" max="15889" width="8.85546875" style="1" customWidth="1"/>
    <col min="15890" max="15890" width="11.42578125" style="1" customWidth="1"/>
    <col min="15891" max="15892" width="11.85546875" style="1" customWidth="1"/>
    <col min="15893" max="15893" width="9.28515625" style="1" customWidth="1"/>
    <col min="15894" max="15894" width="10.28515625" style="1" customWidth="1"/>
    <col min="15895" max="15895" width="15.42578125" style="1" customWidth="1"/>
    <col min="15896" max="15896" width="13.28515625" style="1" customWidth="1"/>
    <col min="15897" max="15897" width="15.5703125" style="1" customWidth="1"/>
    <col min="15898" max="15898" width="14" style="1" customWidth="1"/>
    <col min="15899" max="15899" width="11.28515625" style="1" customWidth="1"/>
    <col min="15900" max="15900" width="8.140625" style="1" customWidth="1"/>
    <col min="15901" max="15901" width="11.85546875" style="1" customWidth="1"/>
    <col min="15902" max="15902" width="13.42578125" style="1" customWidth="1"/>
    <col min="15903" max="15903" width="4.5703125" style="1" customWidth="1"/>
    <col min="15904" max="15904" width="5.7109375" style="1" customWidth="1"/>
    <col min="15905" max="15905" width="7.7109375" style="1" customWidth="1"/>
    <col min="15906" max="16141" width="9.140625" style="1"/>
    <col min="16142" max="16142" width="5.5703125" style="1" customWidth="1"/>
    <col min="16143" max="16143" width="20.85546875" style="1" customWidth="1"/>
    <col min="16144" max="16144" width="7.7109375" style="1" customWidth="1"/>
    <col min="16145" max="16145" width="8.85546875" style="1" customWidth="1"/>
    <col min="16146" max="16146" width="11.42578125" style="1" customWidth="1"/>
    <col min="16147" max="16148" width="11.85546875" style="1" customWidth="1"/>
    <col min="16149" max="16149" width="9.28515625" style="1" customWidth="1"/>
    <col min="16150" max="16150" width="10.28515625" style="1" customWidth="1"/>
    <col min="16151" max="16151" width="15.42578125" style="1" customWidth="1"/>
    <col min="16152" max="16152" width="13.28515625" style="1" customWidth="1"/>
    <col min="16153" max="16153" width="15.5703125" style="1" customWidth="1"/>
    <col min="16154" max="16154" width="14" style="1" customWidth="1"/>
    <col min="16155" max="16155" width="11.28515625" style="1" customWidth="1"/>
    <col min="16156" max="16156" width="8.140625" style="1" customWidth="1"/>
    <col min="16157" max="16157" width="11.85546875" style="1" customWidth="1"/>
    <col min="16158" max="16158" width="13.42578125" style="1" customWidth="1"/>
    <col min="16159" max="16159" width="4.5703125" style="1" customWidth="1"/>
    <col min="16160" max="16160" width="5.7109375" style="1" customWidth="1"/>
    <col min="16161" max="16161" width="7.7109375" style="1" customWidth="1"/>
    <col min="16162" max="16384" width="9.140625" style="1"/>
  </cols>
  <sheetData>
    <row r="1" spans="1:31" ht="12" customHeight="1" x14ac:dyDescent="0.25">
      <c r="I1" s="1"/>
      <c r="N1" s="4"/>
      <c r="O1" s="4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5"/>
      <c r="AB1" s="5"/>
      <c r="AC1" s="5"/>
      <c r="AD1" s="5"/>
    </row>
    <row r="2" spans="1:31" ht="15" customHeight="1" x14ac:dyDescent="0.25">
      <c r="I2" s="1"/>
      <c r="N2" s="4"/>
      <c r="O2" s="4"/>
      <c r="P2" s="5"/>
      <c r="Q2" s="5"/>
      <c r="R2" s="5"/>
      <c r="S2" s="7"/>
      <c r="T2" s="7"/>
      <c r="U2" s="7"/>
      <c r="V2" s="7"/>
      <c r="W2" s="7"/>
      <c r="X2" s="7"/>
      <c r="Y2" s="144" t="s">
        <v>158</v>
      </c>
      <c r="Z2" s="144"/>
      <c r="AA2" s="144"/>
      <c r="AB2" s="144"/>
      <c r="AC2" s="144"/>
      <c r="AD2" s="145"/>
      <c r="AE2" s="145"/>
    </row>
    <row r="3" spans="1:31" ht="15.75" customHeight="1" x14ac:dyDescent="0.25">
      <c r="A3" s="74"/>
      <c r="B3" s="74"/>
      <c r="C3" s="74"/>
      <c r="D3" s="46"/>
      <c r="E3" s="74"/>
      <c r="F3" s="74"/>
      <c r="G3" s="74"/>
      <c r="H3" s="74"/>
      <c r="I3" s="74"/>
      <c r="J3" s="74"/>
      <c r="K3" s="74"/>
      <c r="L3" s="74"/>
      <c r="M3" s="74"/>
      <c r="N3" s="77"/>
      <c r="O3" s="77"/>
      <c r="P3" s="77"/>
      <c r="Q3" s="77"/>
      <c r="R3" s="77"/>
      <c r="S3" s="74"/>
      <c r="T3" s="74"/>
      <c r="U3" s="120"/>
      <c r="V3" s="142" t="s">
        <v>152</v>
      </c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x14ac:dyDescent="0.25">
      <c r="A4" s="207" t="s">
        <v>153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</row>
    <row r="5" spans="1:31" x14ac:dyDescent="0.25">
      <c r="A5" s="207" t="s">
        <v>154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</row>
    <row r="6" spans="1:31" x14ac:dyDescent="0.2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</row>
    <row r="7" spans="1:31" ht="15.75" x14ac:dyDescent="0.25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10"/>
      <c r="O7" s="10" t="s">
        <v>148</v>
      </c>
      <c r="P7" s="10"/>
      <c r="Q7" s="10"/>
      <c r="R7" s="10"/>
      <c r="S7" s="10"/>
      <c r="T7" s="10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</row>
    <row r="8" spans="1:31" x14ac:dyDescent="0.25">
      <c r="A8" s="53"/>
      <c r="B8" s="209" t="s">
        <v>149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54"/>
      <c r="AE8" s="54"/>
    </row>
    <row r="9" spans="1:31" x14ac:dyDescent="0.25">
      <c r="A9" s="53"/>
      <c r="B9" s="209" t="s">
        <v>155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54"/>
      <c r="AE9" s="54"/>
    </row>
    <row r="10" spans="1:31" x14ac:dyDescent="0.25">
      <c r="A10" s="53"/>
      <c r="B10" s="209" t="s">
        <v>157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54"/>
      <c r="AE10" s="54"/>
    </row>
    <row r="11" spans="1:31" x14ac:dyDescent="0.25">
      <c r="A11" s="53"/>
      <c r="B11" s="54"/>
      <c r="C11" s="209" t="s">
        <v>156</v>
      </c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54"/>
      <c r="AA11" s="54"/>
      <c r="AB11" s="54"/>
      <c r="AC11" s="54"/>
      <c r="AD11" s="54"/>
      <c r="AE11" s="54"/>
    </row>
    <row r="12" spans="1:31" x14ac:dyDescent="0.25">
      <c r="A12" s="53"/>
      <c r="B12" s="54"/>
      <c r="C12" s="54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54"/>
      <c r="AA12" s="54"/>
      <c r="AB12" s="54"/>
      <c r="AC12" s="54"/>
      <c r="AD12" s="54"/>
      <c r="AE12" s="54"/>
    </row>
    <row r="13" spans="1:31" x14ac:dyDescent="0.25">
      <c r="A13" s="168" t="s">
        <v>0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</row>
    <row r="14" spans="1:3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1" ht="15" customHeight="1" x14ac:dyDescent="0.25">
      <c r="A15" s="169" t="s">
        <v>1</v>
      </c>
      <c r="B15" s="157" t="s">
        <v>2</v>
      </c>
      <c r="C15" s="157" t="s">
        <v>3</v>
      </c>
      <c r="D15" s="172" t="s">
        <v>4</v>
      </c>
      <c r="E15" s="160" t="s">
        <v>5</v>
      </c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</row>
    <row r="16" spans="1:31" ht="12.75" customHeight="1" x14ac:dyDescent="0.25">
      <c r="A16" s="170"/>
      <c r="B16" s="158"/>
      <c r="C16" s="158"/>
      <c r="D16" s="173"/>
      <c r="E16" s="159" t="s">
        <v>6</v>
      </c>
      <c r="F16" s="159" t="s">
        <v>7</v>
      </c>
      <c r="G16" s="159" t="s">
        <v>8</v>
      </c>
      <c r="H16" s="159" t="s">
        <v>9</v>
      </c>
      <c r="I16" s="211" t="s">
        <v>10</v>
      </c>
      <c r="J16" s="214" t="s">
        <v>11</v>
      </c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</row>
    <row r="17" spans="1:30" ht="13.15" customHeight="1" x14ac:dyDescent="0.25">
      <c r="A17" s="170"/>
      <c r="B17" s="158"/>
      <c r="C17" s="158"/>
      <c r="D17" s="173"/>
      <c r="E17" s="160"/>
      <c r="F17" s="160"/>
      <c r="G17" s="160"/>
      <c r="H17" s="160"/>
      <c r="I17" s="212"/>
      <c r="J17" s="215" t="s">
        <v>12</v>
      </c>
      <c r="K17" s="162"/>
      <c r="L17" s="161" t="s">
        <v>13</v>
      </c>
      <c r="M17" s="162"/>
      <c r="N17" s="159" t="s">
        <v>14</v>
      </c>
      <c r="O17" s="159" t="s">
        <v>15</v>
      </c>
      <c r="P17" s="179" t="s">
        <v>16</v>
      </c>
      <c r="Q17" s="185"/>
      <c r="R17" s="180"/>
      <c r="S17" s="179" t="s">
        <v>17</v>
      </c>
      <c r="T17" s="185"/>
      <c r="U17" s="185"/>
      <c r="V17" s="180"/>
      <c r="W17" s="159" t="s">
        <v>18</v>
      </c>
      <c r="X17" s="159" t="s">
        <v>19</v>
      </c>
      <c r="Y17" s="159" t="s">
        <v>20</v>
      </c>
      <c r="Z17" s="157" t="s">
        <v>21</v>
      </c>
      <c r="AA17" s="161" t="s">
        <v>22</v>
      </c>
      <c r="AB17" s="162"/>
      <c r="AC17" s="157" t="s">
        <v>23</v>
      </c>
      <c r="AD17" s="157" t="s">
        <v>24</v>
      </c>
    </row>
    <row r="18" spans="1:30" ht="12.75" customHeight="1" x14ac:dyDescent="0.25">
      <c r="A18" s="170"/>
      <c r="B18" s="158"/>
      <c r="C18" s="158"/>
      <c r="D18" s="173"/>
      <c r="E18" s="160"/>
      <c r="F18" s="160"/>
      <c r="G18" s="160"/>
      <c r="H18" s="160"/>
      <c r="I18" s="212"/>
      <c r="J18" s="216"/>
      <c r="K18" s="164"/>
      <c r="L18" s="163"/>
      <c r="M18" s="164"/>
      <c r="N18" s="160"/>
      <c r="O18" s="160" t="s">
        <v>25</v>
      </c>
      <c r="P18" s="181"/>
      <c r="Q18" s="186"/>
      <c r="R18" s="182"/>
      <c r="S18" s="181"/>
      <c r="T18" s="186"/>
      <c r="U18" s="186"/>
      <c r="V18" s="182"/>
      <c r="W18" s="160" t="s">
        <v>26</v>
      </c>
      <c r="X18" s="160" t="s">
        <v>26</v>
      </c>
      <c r="Y18" s="160" t="s">
        <v>27</v>
      </c>
      <c r="Z18" s="158"/>
      <c r="AA18" s="163"/>
      <c r="AB18" s="164"/>
      <c r="AC18" s="158"/>
      <c r="AD18" s="158"/>
    </row>
    <row r="19" spans="1:30" ht="12.75" customHeight="1" x14ac:dyDescent="0.25">
      <c r="A19" s="170"/>
      <c r="B19" s="158"/>
      <c r="C19" s="158"/>
      <c r="D19" s="173"/>
      <c r="E19" s="160"/>
      <c r="F19" s="160"/>
      <c r="G19" s="160"/>
      <c r="H19" s="160"/>
      <c r="I19" s="212"/>
      <c r="J19" s="216"/>
      <c r="K19" s="164"/>
      <c r="L19" s="163"/>
      <c r="M19" s="164"/>
      <c r="N19" s="160"/>
      <c r="O19" s="160"/>
      <c r="P19" s="181"/>
      <c r="Q19" s="186"/>
      <c r="R19" s="182"/>
      <c r="S19" s="181"/>
      <c r="T19" s="186"/>
      <c r="U19" s="186"/>
      <c r="V19" s="182"/>
      <c r="W19" s="160" t="s">
        <v>28</v>
      </c>
      <c r="X19" s="160" t="s">
        <v>28</v>
      </c>
      <c r="Y19" s="160"/>
      <c r="Z19" s="158"/>
      <c r="AA19" s="163"/>
      <c r="AB19" s="164"/>
      <c r="AC19" s="158"/>
      <c r="AD19" s="158"/>
    </row>
    <row r="20" spans="1:30" ht="21" customHeight="1" x14ac:dyDescent="0.25">
      <c r="A20" s="170"/>
      <c r="B20" s="158"/>
      <c r="C20" s="158"/>
      <c r="D20" s="173"/>
      <c r="E20" s="160"/>
      <c r="F20" s="160"/>
      <c r="G20" s="160"/>
      <c r="H20" s="160"/>
      <c r="I20" s="212"/>
      <c r="J20" s="217"/>
      <c r="K20" s="166"/>
      <c r="L20" s="165"/>
      <c r="M20" s="166"/>
      <c r="N20" s="160"/>
      <c r="O20" s="160"/>
      <c r="P20" s="183"/>
      <c r="Q20" s="187"/>
      <c r="R20" s="184"/>
      <c r="S20" s="183"/>
      <c r="T20" s="187"/>
      <c r="U20" s="187"/>
      <c r="V20" s="184"/>
      <c r="W20" s="160"/>
      <c r="X20" s="160"/>
      <c r="Y20" s="160"/>
      <c r="Z20" s="158"/>
      <c r="AA20" s="163"/>
      <c r="AB20" s="164"/>
      <c r="AC20" s="158"/>
      <c r="AD20" s="158"/>
    </row>
    <row r="21" spans="1:30" ht="249" customHeight="1" x14ac:dyDescent="0.25">
      <c r="A21" s="171"/>
      <c r="B21" s="159"/>
      <c r="C21" s="159"/>
      <c r="D21" s="174"/>
      <c r="E21" s="160"/>
      <c r="F21" s="160"/>
      <c r="G21" s="160"/>
      <c r="H21" s="160"/>
      <c r="I21" s="213"/>
      <c r="J21" s="60" t="s">
        <v>29</v>
      </c>
      <c r="K21" s="37" t="s">
        <v>30</v>
      </c>
      <c r="L21" s="60" t="s">
        <v>29</v>
      </c>
      <c r="M21" s="37" t="s">
        <v>30</v>
      </c>
      <c r="N21" s="160"/>
      <c r="O21" s="160"/>
      <c r="P21" s="60" t="s">
        <v>29</v>
      </c>
      <c r="Q21" s="37" t="s">
        <v>31</v>
      </c>
      <c r="R21" s="73" t="s">
        <v>32</v>
      </c>
      <c r="S21" s="60" t="s">
        <v>29</v>
      </c>
      <c r="T21" s="37" t="s">
        <v>31</v>
      </c>
      <c r="U21" s="12" t="s">
        <v>33</v>
      </c>
      <c r="V21" s="13" t="s">
        <v>32</v>
      </c>
      <c r="W21" s="160"/>
      <c r="X21" s="160"/>
      <c r="Y21" s="160"/>
      <c r="Z21" s="159"/>
      <c r="AA21" s="165"/>
      <c r="AB21" s="166"/>
      <c r="AC21" s="159"/>
      <c r="AD21" s="159"/>
    </row>
    <row r="22" spans="1:30" s="14" customFormat="1" ht="13.5" customHeight="1" x14ac:dyDescent="0.25">
      <c r="A22" s="62">
        <v>1</v>
      </c>
      <c r="B22" s="62">
        <v>2</v>
      </c>
      <c r="C22" s="63">
        <v>3</v>
      </c>
      <c r="D22" s="64"/>
      <c r="E22" s="63">
        <v>4</v>
      </c>
      <c r="F22" s="63"/>
      <c r="G22" s="63"/>
      <c r="H22" s="63">
        <v>4</v>
      </c>
      <c r="I22" s="65"/>
      <c r="J22" s="63">
        <v>5</v>
      </c>
      <c r="K22" s="63">
        <v>6</v>
      </c>
      <c r="L22" s="63">
        <v>5</v>
      </c>
      <c r="M22" s="63">
        <v>6</v>
      </c>
      <c r="N22" s="63">
        <v>7</v>
      </c>
      <c r="O22" s="63">
        <v>8</v>
      </c>
      <c r="P22" s="63">
        <v>9</v>
      </c>
      <c r="Q22" s="63">
        <v>10</v>
      </c>
      <c r="R22" s="63"/>
      <c r="S22" s="63">
        <v>9</v>
      </c>
      <c r="T22" s="63">
        <v>10</v>
      </c>
      <c r="U22" s="66"/>
      <c r="V22" s="67">
        <v>11</v>
      </c>
      <c r="W22" s="63">
        <v>11</v>
      </c>
      <c r="X22" s="63">
        <v>12</v>
      </c>
      <c r="Y22" s="63">
        <v>13</v>
      </c>
      <c r="Z22" s="25">
        <v>14</v>
      </c>
      <c r="AA22" s="155">
        <v>14</v>
      </c>
      <c r="AB22" s="156"/>
      <c r="AC22" s="63">
        <v>15</v>
      </c>
      <c r="AD22" s="63">
        <v>15</v>
      </c>
    </row>
    <row r="23" spans="1:30" x14ac:dyDescent="0.25">
      <c r="A23" s="80">
        <v>1</v>
      </c>
      <c r="B23" s="80" t="s">
        <v>34</v>
      </c>
      <c r="C23" s="81">
        <v>21</v>
      </c>
      <c r="D23" s="15">
        <v>2925.1</v>
      </c>
      <c r="E23" s="82">
        <v>47.43</v>
      </c>
      <c r="F23" s="82">
        <f>J23+N23+O23+P23+W23+Y23+Z23</f>
        <v>45.260000000000005</v>
      </c>
      <c r="G23" s="82">
        <f>L23+N23+O23+S23+X23+Y23+Z23</f>
        <v>46.247423444440642</v>
      </c>
      <c r="H23" s="82">
        <f t="shared" ref="H23:H53" si="0">L23+N23+O23+S23+X23+Y23+Z23+AC23</f>
        <v>48.477423444440639</v>
      </c>
      <c r="I23" s="83">
        <f>G23/F23*100</f>
        <v>102.18166912160989</v>
      </c>
      <c r="J23" s="82">
        <v>10.130000000000001</v>
      </c>
      <c r="K23" s="82">
        <v>6.59</v>
      </c>
      <c r="L23" s="82">
        <f>J23+0.44</f>
        <v>10.57</v>
      </c>
      <c r="M23" s="82">
        <f>K23+0.44</f>
        <v>7.03</v>
      </c>
      <c r="N23" s="82">
        <v>4.51</v>
      </c>
      <c r="O23" s="82">
        <v>7.28</v>
      </c>
      <c r="P23" s="82">
        <v>13.14</v>
      </c>
      <c r="Q23" s="82">
        <v>3.55</v>
      </c>
      <c r="R23" s="82">
        <v>0.11</v>
      </c>
      <c r="S23" s="82">
        <f>P23-Q23-R23+T23+V23</f>
        <v>13.137423444440646</v>
      </c>
      <c r="T23" s="82">
        <v>3.5377694155185577</v>
      </c>
      <c r="U23" s="84">
        <v>4200</v>
      </c>
      <c r="V23" s="85">
        <f>U23/D23/12</f>
        <v>0.11965402892208814</v>
      </c>
      <c r="W23" s="86">
        <v>1.74</v>
      </c>
      <c r="X23" s="86">
        <f>W23+0.55</f>
        <v>2.29</v>
      </c>
      <c r="Y23" s="82">
        <v>0.08</v>
      </c>
      <c r="Z23" s="87">
        <v>8.3800000000000008</v>
      </c>
      <c r="AA23" s="150">
        <v>0.04</v>
      </c>
      <c r="AB23" s="151"/>
      <c r="AC23" s="88">
        <v>2.23</v>
      </c>
      <c r="AD23" s="82">
        <v>2.13</v>
      </c>
    </row>
    <row r="24" spans="1:30" x14ac:dyDescent="0.25">
      <c r="A24" s="80">
        <v>2</v>
      </c>
      <c r="B24" s="80" t="s">
        <v>34</v>
      </c>
      <c r="C24" s="81">
        <v>33</v>
      </c>
      <c r="D24" s="15">
        <v>10857.2</v>
      </c>
      <c r="E24" s="82">
        <v>47.98</v>
      </c>
      <c r="F24" s="82">
        <f t="shared" ref="F24:F53" si="1">J24+N24+O24+P24+W24+Y24+Z24</f>
        <v>45.63</v>
      </c>
      <c r="G24" s="82">
        <f t="shared" ref="G24:G53" si="2">L24+N24+O24+S24+X24+Y24+Z24</f>
        <v>46.677518629972127</v>
      </c>
      <c r="H24" s="82">
        <f t="shared" si="0"/>
        <v>49.097518629972129</v>
      </c>
      <c r="I24" s="83">
        <f t="shared" ref="I24:I53" si="3">G24/F24*100</f>
        <v>102.29567966244164</v>
      </c>
      <c r="J24" s="82">
        <v>10.130000000000001</v>
      </c>
      <c r="K24" s="82">
        <v>6.59</v>
      </c>
      <c r="L24" s="82">
        <f t="shared" ref="L24:M53" si="4">J24+0.44</f>
        <v>10.57</v>
      </c>
      <c r="M24" s="82">
        <f t="shared" si="4"/>
        <v>7.03</v>
      </c>
      <c r="N24" s="82">
        <v>4.51</v>
      </c>
      <c r="O24" s="82">
        <v>7.28</v>
      </c>
      <c r="P24" s="82">
        <v>13.51</v>
      </c>
      <c r="Q24" s="82">
        <v>3.82</v>
      </c>
      <c r="R24" s="82">
        <v>0.11</v>
      </c>
      <c r="S24" s="82">
        <f t="shared" ref="S24:S53" si="5">P24-Q24-R24+T24+V24</f>
        <v>13.567518629972124</v>
      </c>
      <c r="T24" s="82">
        <v>3.8125195510199066</v>
      </c>
      <c r="U24" s="84">
        <v>22800</v>
      </c>
      <c r="V24" s="85">
        <f t="shared" ref="V24:V53" si="6">U24/D24/12</f>
        <v>0.17499907895221603</v>
      </c>
      <c r="W24" s="86">
        <v>1.74</v>
      </c>
      <c r="X24" s="86">
        <f t="shared" ref="X24:X53" si="7">W24+0.55</f>
        <v>2.29</v>
      </c>
      <c r="Y24" s="82">
        <v>0.08</v>
      </c>
      <c r="Z24" s="87">
        <v>8.3800000000000008</v>
      </c>
      <c r="AA24" s="150">
        <v>0.04</v>
      </c>
      <c r="AB24" s="151"/>
      <c r="AC24" s="88">
        <v>2.42</v>
      </c>
      <c r="AD24" s="82">
        <v>2.31</v>
      </c>
    </row>
    <row r="25" spans="1:30" x14ac:dyDescent="0.25">
      <c r="A25" s="80">
        <v>3</v>
      </c>
      <c r="B25" s="80" t="s">
        <v>34</v>
      </c>
      <c r="C25" s="81">
        <v>35</v>
      </c>
      <c r="D25" s="15">
        <v>3062.9</v>
      </c>
      <c r="E25" s="82">
        <v>47.67</v>
      </c>
      <c r="F25" s="82">
        <f t="shared" si="1"/>
        <v>45.42</v>
      </c>
      <c r="G25" s="82">
        <f t="shared" si="2"/>
        <v>46.402875809635745</v>
      </c>
      <c r="H25" s="82">
        <f t="shared" si="0"/>
        <v>48.722875809635745</v>
      </c>
      <c r="I25" s="83">
        <f t="shared" si="3"/>
        <v>102.16397139946223</v>
      </c>
      <c r="J25" s="82">
        <v>10.130000000000001</v>
      </c>
      <c r="K25" s="82">
        <v>6.59</v>
      </c>
      <c r="L25" s="82">
        <f t="shared" si="4"/>
        <v>10.57</v>
      </c>
      <c r="M25" s="82">
        <f t="shared" si="4"/>
        <v>7.03</v>
      </c>
      <c r="N25" s="82">
        <v>4.51</v>
      </c>
      <c r="O25" s="82">
        <v>7.28</v>
      </c>
      <c r="P25" s="82">
        <v>13.3</v>
      </c>
      <c r="Q25" s="82">
        <v>3.39</v>
      </c>
      <c r="R25" s="82">
        <v>0.11</v>
      </c>
      <c r="S25" s="82">
        <f t="shared" si="5"/>
        <v>13.292875809635749</v>
      </c>
      <c r="T25" s="82">
        <v>3.3786050205143274</v>
      </c>
      <c r="U25" s="84">
        <v>4200</v>
      </c>
      <c r="V25" s="85">
        <f t="shared" si="6"/>
        <v>0.11427078912142087</v>
      </c>
      <c r="W25" s="86">
        <v>1.74</v>
      </c>
      <c r="X25" s="86">
        <f t="shared" si="7"/>
        <v>2.29</v>
      </c>
      <c r="Y25" s="82">
        <v>0.08</v>
      </c>
      <c r="Z25" s="87">
        <v>8.3800000000000008</v>
      </c>
      <c r="AA25" s="150">
        <v>0.04</v>
      </c>
      <c r="AB25" s="151"/>
      <c r="AC25" s="88">
        <v>2.3199999999999998</v>
      </c>
      <c r="AD25" s="82">
        <v>2.21</v>
      </c>
    </row>
    <row r="26" spans="1:30" x14ac:dyDescent="0.25">
      <c r="A26" s="80">
        <v>4</v>
      </c>
      <c r="B26" s="80" t="s">
        <v>34</v>
      </c>
      <c r="C26" s="81">
        <v>49</v>
      </c>
      <c r="D26" s="15">
        <v>10829.6</v>
      </c>
      <c r="E26" s="82">
        <v>47.98</v>
      </c>
      <c r="F26" s="82">
        <f t="shared" si="1"/>
        <v>45.64</v>
      </c>
      <c r="G26" s="82">
        <f t="shared" si="2"/>
        <v>46.687681102656917</v>
      </c>
      <c r="H26" s="82">
        <f t="shared" si="0"/>
        <v>49.107681102656919</v>
      </c>
      <c r="I26" s="83">
        <f t="shared" si="3"/>
        <v>102.29553265262253</v>
      </c>
      <c r="J26" s="82">
        <v>10.130000000000001</v>
      </c>
      <c r="K26" s="82">
        <v>6.59</v>
      </c>
      <c r="L26" s="82">
        <f t="shared" si="4"/>
        <v>10.57</v>
      </c>
      <c r="M26" s="82">
        <f t="shared" si="4"/>
        <v>7.03</v>
      </c>
      <c r="N26" s="82">
        <v>4.51</v>
      </c>
      <c r="O26" s="82">
        <v>7.28</v>
      </c>
      <c r="P26" s="82">
        <v>13.52</v>
      </c>
      <c r="Q26" s="82">
        <v>3.83</v>
      </c>
      <c r="R26" s="82">
        <v>0.11</v>
      </c>
      <c r="S26" s="82">
        <f t="shared" si="5"/>
        <v>13.577681102656916</v>
      </c>
      <c r="T26" s="82">
        <v>3.8222360261997981</v>
      </c>
      <c r="U26" s="84">
        <v>22800</v>
      </c>
      <c r="V26" s="85">
        <f t="shared" si="6"/>
        <v>0.17544507645711752</v>
      </c>
      <c r="W26" s="86">
        <v>1.74</v>
      </c>
      <c r="X26" s="86">
        <f t="shared" si="7"/>
        <v>2.29</v>
      </c>
      <c r="Y26" s="82">
        <v>0.08</v>
      </c>
      <c r="Z26" s="87">
        <v>8.3800000000000008</v>
      </c>
      <c r="AA26" s="150">
        <v>0.04</v>
      </c>
      <c r="AB26" s="151"/>
      <c r="AC26" s="88">
        <v>2.42</v>
      </c>
      <c r="AD26" s="82">
        <v>2.2999999999999998</v>
      </c>
    </row>
    <row r="27" spans="1:30" x14ac:dyDescent="0.25">
      <c r="A27" s="80">
        <v>5</v>
      </c>
      <c r="B27" s="80" t="s">
        <v>34</v>
      </c>
      <c r="C27" s="81">
        <v>51</v>
      </c>
      <c r="D27" s="15">
        <v>3139.4</v>
      </c>
      <c r="E27" s="82">
        <v>46.98</v>
      </c>
      <c r="F27" s="82">
        <f t="shared" si="1"/>
        <v>45.250000000000007</v>
      </c>
      <c r="G27" s="82">
        <f t="shared" si="2"/>
        <v>46.302934687307555</v>
      </c>
      <c r="H27" s="82">
        <f t="shared" si="0"/>
        <v>48.082934687307556</v>
      </c>
      <c r="I27" s="83">
        <f t="shared" si="3"/>
        <v>102.32692748576252</v>
      </c>
      <c r="J27" s="82">
        <v>10.130000000000001</v>
      </c>
      <c r="K27" s="82">
        <v>6.59</v>
      </c>
      <c r="L27" s="82">
        <f t="shared" si="4"/>
        <v>10.57</v>
      </c>
      <c r="M27" s="82">
        <f t="shared" si="4"/>
        <v>7.03</v>
      </c>
      <c r="N27" s="82">
        <v>4.51</v>
      </c>
      <c r="O27" s="82">
        <v>7.28</v>
      </c>
      <c r="P27" s="82">
        <v>13.13</v>
      </c>
      <c r="Q27" s="82">
        <v>3.08</v>
      </c>
      <c r="R27" s="82">
        <v>0.11</v>
      </c>
      <c r="S27" s="82">
        <f t="shared" si="5"/>
        <v>13.192934687307554</v>
      </c>
      <c r="T27" s="82">
        <v>3.0777419753243715</v>
      </c>
      <c r="U27" s="84">
        <v>6600</v>
      </c>
      <c r="V27" s="85">
        <f t="shared" si="6"/>
        <v>0.17519271198318151</v>
      </c>
      <c r="W27" s="86">
        <v>1.74</v>
      </c>
      <c r="X27" s="86">
        <f t="shared" si="7"/>
        <v>2.29</v>
      </c>
      <c r="Y27" s="82">
        <v>0.08</v>
      </c>
      <c r="Z27" s="87">
        <v>8.3800000000000008</v>
      </c>
      <c r="AA27" s="150">
        <v>0.03</v>
      </c>
      <c r="AB27" s="151"/>
      <c r="AC27" s="88">
        <v>1.78</v>
      </c>
      <c r="AD27" s="82">
        <v>1.7</v>
      </c>
    </row>
    <row r="28" spans="1:30" x14ac:dyDescent="0.25">
      <c r="A28" s="80">
        <v>6</v>
      </c>
      <c r="B28" s="80" t="s">
        <v>34</v>
      </c>
      <c r="C28" s="81" t="s">
        <v>35</v>
      </c>
      <c r="D28" s="15">
        <v>3485.2</v>
      </c>
      <c r="E28" s="82">
        <v>46.34</v>
      </c>
      <c r="F28" s="82">
        <f t="shared" si="1"/>
        <v>45.120000000000005</v>
      </c>
      <c r="G28" s="82">
        <f t="shared" si="2"/>
        <v>46.171699517196529</v>
      </c>
      <c r="H28" s="82">
        <f t="shared" si="0"/>
        <v>47.431699517196527</v>
      </c>
      <c r="I28" s="83">
        <f t="shared" si="3"/>
        <v>102.33089432002775</v>
      </c>
      <c r="J28" s="82">
        <v>10.130000000000001</v>
      </c>
      <c r="K28" s="82">
        <v>6.59</v>
      </c>
      <c r="L28" s="82">
        <f t="shared" si="4"/>
        <v>10.57</v>
      </c>
      <c r="M28" s="82">
        <f t="shared" si="4"/>
        <v>7.03</v>
      </c>
      <c r="N28" s="82">
        <v>4.51</v>
      </c>
      <c r="O28" s="82">
        <v>7.28</v>
      </c>
      <c r="P28" s="82">
        <v>13</v>
      </c>
      <c r="Q28" s="82">
        <v>2.78</v>
      </c>
      <c r="R28" s="82">
        <v>0.11</v>
      </c>
      <c r="S28" s="82">
        <f t="shared" si="5"/>
        <v>13.061699517196526</v>
      </c>
      <c r="T28" s="82">
        <v>2.7723697800221889</v>
      </c>
      <c r="U28" s="84">
        <v>7500</v>
      </c>
      <c r="V28" s="85">
        <f t="shared" si="6"/>
        <v>0.1793297371743372</v>
      </c>
      <c r="W28" s="86">
        <v>1.74</v>
      </c>
      <c r="X28" s="86">
        <f t="shared" si="7"/>
        <v>2.29</v>
      </c>
      <c r="Y28" s="82">
        <v>0.08</v>
      </c>
      <c r="Z28" s="87">
        <v>8.3800000000000008</v>
      </c>
      <c r="AA28" s="150">
        <v>0.02</v>
      </c>
      <c r="AB28" s="151"/>
      <c r="AC28" s="88">
        <v>1.26</v>
      </c>
      <c r="AD28" s="82">
        <v>1.2</v>
      </c>
    </row>
    <row r="29" spans="1:30" x14ac:dyDescent="0.25">
      <c r="A29" s="80">
        <v>7</v>
      </c>
      <c r="B29" s="80" t="s">
        <v>36</v>
      </c>
      <c r="C29" s="81">
        <v>17</v>
      </c>
      <c r="D29" s="15">
        <v>7513.7</v>
      </c>
      <c r="E29" s="82">
        <v>46.18</v>
      </c>
      <c r="F29" s="82">
        <f t="shared" si="1"/>
        <v>44.480000000000004</v>
      </c>
      <c r="G29" s="82">
        <f t="shared" si="2"/>
        <v>45.551417005203831</v>
      </c>
      <c r="H29" s="82">
        <f t="shared" si="0"/>
        <v>47.301417005203831</v>
      </c>
      <c r="I29" s="83">
        <f t="shared" si="3"/>
        <v>102.40876125270644</v>
      </c>
      <c r="J29" s="82">
        <v>10.130000000000001</v>
      </c>
      <c r="K29" s="82">
        <v>6.59</v>
      </c>
      <c r="L29" s="82">
        <f t="shared" si="4"/>
        <v>10.57</v>
      </c>
      <c r="M29" s="82">
        <f t="shared" si="4"/>
        <v>7.03</v>
      </c>
      <c r="N29" s="82">
        <v>4.51</v>
      </c>
      <c r="O29" s="82">
        <v>7.28</v>
      </c>
      <c r="P29" s="82">
        <v>12.36</v>
      </c>
      <c r="Q29" s="82">
        <v>4.1399999999999997</v>
      </c>
      <c r="R29" s="82">
        <v>0.11</v>
      </c>
      <c r="S29" s="82">
        <f t="shared" si="5"/>
        <v>12.441417005203828</v>
      </c>
      <c r="T29" s="82">
        <v>4.1317816724117282</v>
      </c>
      <c r="U29" s="84">
        <v>18000</v>
      </c>
      <c r="V29" s="85">
        <f t="shared" si="6"/>
        <v>0.19963533279209977</v>
      </c>
      <c r="W29" s="86">
        <v>1.74</v>
      </c>
      <c r="X29" s="86">
        <f t="shared" si="7"/>
        <v>2.29</v>
      </c>
      <c r="Y29" s="82">
        <v>0.08</v>
      </c>
      <c r="Z29" s="87">
        <v>8.3800000000000008</v>
      </c>
      <c r="AA29" s="150">
        <v>0.03</v>
      </c>
      <c r="AB29" s="151"/>
      <c r="AC29" s="88">
        <v>1.75</v>
      </c>
      <c r="AD29" s="82">
        <v>1.67</v>
      </c>
    </row>
    <row r="30" spans="1:30" x14ac:dyDescent="0.25">
      <c r="A30" s="80">
        <v>8</v>
      </c>
      <c r="B30" s="80" t="s">
        <v>37</v>
      </c>
      <c r="C30" s="81">
        <v>4</v>
      </c>
      <c r="D30" s="15">
        <v>2323.6999999999998</v>
      </c>
      <c r="E30" s="82">
        <v>46.48</v>
      </c>
      <c r="F30" s="82">
        <f t="shared" si="1"/>
        <v>44.540000000000006</v>
      </c>
      <c r="G30" s="82">
        <f t="shared" si="2"/>
        <v>45.654828573969674</v>
      </c>
      <c r="H30" s="82">
        <f t="shared" si="0"/>
        <v>47.654828573969674</v>
      </c>
      <c r="I30" s="83">
        <f t="shared" si="3"/>
        <v>102.50298287824353</v>
      </c>
      <c r="J30" s="82">
        <v>10.130000000000001</v>
      </c>
      <c r="K30" s="82">
        <v>6.59</v>
      </c>
      <c r="L30" s="82">
        <f t="shared" si="4"/>
        <v>10.57</v>
      </c>
      <c r="M30" s="82">
        <f t="shared" si="4"/>
        <v>7.03</v>
      </c>
      <c r="N30" s="82">
        <v>4.51</v>
      </c>
      <c r="O30" s="82">
        <v>7.28</v>
      </c>
      <c r="P30" s="82">
        <v>12.42</v>
      </c>
      <c r="Q30" s="82">
        <v>4.16</v>
      </c>
      <c r="R30" s="82">
        <v>0.11</v>
      </c>
      <c r="S30" s="82">
        <f t="shared" si="5"/>
        <v>12.544828573969676</v>
      </c>
      <c r="T30" s="82">
        <v>4.1581370905595962</v>
      </c>
      <c r="U30" s="84">
        <v>6600</v>
      </c>
      <c r="V30" s="85">
        <f t="shared" si="6"/>
        <v>0.23669148341007876</v>
      </c>
      <c r="W30" s="86">
        <v>1.74</v>
      </c>
      <c r="X30" s="86">
        <f t="shared" si="7"/>
        <v>2.29</v>
      </c>
      <c r="Y30" s="82">
        <v>0.08</v>
      </c>
      <c r="Z30" s="87">
        <v>8.3800000000000008</v>
      </c>
      <c r="AA30" s="150">
        <v>0.03</v>
      </c>
      <c r="AB30" s="151"/>
      <c r="AC30" s="89">
        <v>2</v>
      </c>
      <c r="AD30" s="82">
        <v>1.91</v>
      </c>
    </row>
    <row r="31" spans="1:30" x14ac:dyDescent="0.25">
      <c r="A31" s="80">
        <v>9</v>
      </c>
      <c r="B31" s="80" t="s">
        <v>37</v>
      </c>
      <c r="C31" s="81">
        <v>8</v>
      </c>
      <c r="D31" s="15">
        <v>2357</v>
      </c>
      <c r="E31" s="82">
        <v>46.38</v>
      </c>
      <c r="F31" s="82">
        <f t="shared" si="1"/>
        <v>44.49</v>
      </c>
      <c r="G31" s="82">
        <f t="shared" si="2"/>
        <v>45.59381388092207</v>
      </c>
      <c r="H31" s="82">
        <f t="shared" si="0"/>
        <v>47.553813880922071</v>
      </c>
      <c r="I31" s="83">
        <f t="shared" si="3"/>
        <v>102.48103816795251</v>
      </c>
      <c r="J31" s="82">
        <v>10.130000000000001</v>
      </c>
      <c r="K31" s="82">
        <v>6.59</v>
      </c>
      <c r="L31" s="82">
        <f t="shared" si="4"/>
        <v>10.57</v>
      </c>
      <c r="M31" s="82">
        <f t="shared" si="4"/>
        <v>7.03</v>
      </c>
      <c r="N31" s="82">
        <v>4.51</v>
      </c>
      <c r="O31" s="82">
        <v>7.28</v>
      </c>
      <c r="P31" s="82">
        <v>12.37</v>
      </c>
      <c r="Q31" s="82">
        <v>4.4000000000000004</v>
      </c>
      <c r="R31" s="82">
        <v>0.11</v>
      </c>
      <c r="S31" s="82">
        <f t="shared" si="5"/>
        <v>12.483813880922074</v>
      </c>
      <c r="T31" s="82">
        <v>4.3904664053174942</v>
      </c>
      <c r="U31" s="84">
        <v>6600</v>
      </c>
      <c r="V31" s="85">
        <f t="shared" si="6"/>
        <v>0.23334747560458211</v>
      </c>
      <c r="W31" s="86">
        <v>1.74</v>
      </c>
      <c r="X31" s="86">
        <f t="shared" si="7"/>
        <v>2.29</v>
      </c>
      <c r="Y31" s="82">
        <v>0.08</v>
      </c>
      <c r="Z31" s="87">
        <v>8.3800000000000008</v>
      </c>
      <c r="AA31" s="150">
        <v>0.03</v>
      </c>
      <c r="AB31" s="151"/>
      <c r="AC31" s="88">
        <v>1.96</v>
      </c>
      <c r="AD31" s="82">
        <v>1.86</v>
      </c>
    </row>
    <row r="32" spans="1:30" x14ac:dyDescent="0.25">
      <c r="A32" s="80">
        <v>10</v>
      </c>
      <c r="B32" s="80" t="s">
        <v>38</v>
      </c>
      <c r="C32" s="81">
        <v>6</v>
      </c>
      <c r="D32" s="15">
        <v>10863.3</v>
      </c>
      <c r="E32" s="82">
        <v>48.09</v>
      </c>
      <c r="F32" s="82">
        <f t="shared" si="1"/>
        <v>45.74</v>
      </c>
      <c r="G32" s="82">
        <f t="shared" si="2"/>
        <v>46.796786176330706</v>
      </c>
      <c r="H32" s="82">
        <f t="shared" si="0"/>
        <v>49.216786176330707</v>
      </c>
      <c r="I32" s="83">
        <f t="shared" si="3"/>
        <v>102.31042014938939</v>
      </c>
      <c r="J32" s="82">
        <v>10.130000000000001</v>
      </c>
      <c r="K32" s="82">
        <v>6.59</v>
      </c>
      <c r="L32" s="82">
        <f t="shared" si="4"/>
        <v>10.57</v>
      </c>
      <c r="M32" s="82">
        <f t="shared" si="4"/>
        <v>7.03</v>
      </c>
      <c r="N32" s="82">
        <v>4.51</v>
      </c>
      <c r="O32" s="82">
        <v>7.28</v>
      </c>
      <c r="P32" s="82">
        <v>13.62</v>
      </c>
      <c r="Q32" s="82">
        <v>3.82</v>
      </c>
      <c r="R32" s="82">
        <v>0.11</v>
      </c>
      <c r="S32" s="82">
        <f t="shared" si="5"/>
        <v>13.686786176330704</v>
      </c>
      <c r="T32" s="82">
        <v>3.8103787310792612</v>
      </c>
      <c r="U32" s="84">
        <v>24300</v>
      </c>
      <c r="V32" s="85">
        <f t="shared" si="6"/>
        <v>0.18640744525144293</v>
      </c>
      <c r="W32" s="86">
        <v>1.74</v>
      </c>
      <c r="X32" s="86">
        <f t="shared" si="7"/>
        <v>2.29</v>
      </c>
      <c r="Y32" s="82">
        <v>0.08</v>
      </c>
      <c r="Z32" s="87">
        <v>8.3800000000000008</v>
      </c>
      <c r="AA32" s="150">
        <v>0.04</v>
      </c>
      <c r="AB32" s="151"/>
      <c r="AC32" s="88">
        <v>2.42</v>
      </c>
      <c r="AD32" s="82">
        <v>2.31</v>
      </c>
    </row>
    <row r="33" spans="1:30" x14ac:dyDescent="0.25">
      <c r="A33" s="80">
        <v>11</v>
      </c>
      <c r="B33" s="80" t="s">
        <v>38</v>
      </c>
      <c r="C33" s="81">
        <v>18</v>
      </c>
      <c r="D33" s="15">
        <v>3652.6</v>
      </c>
      <c r="E33" s="82">
        <v>50.46</v>
      </c>
      <c r="F33" s="82">
        <f t="shared" si="1"/>
        <v>47.180000000000007</v>
      </c>
      <c r="G33" s="82">
        <f t="shared" si="2"/>
        <v>48.245973764806806</v>
      </c>
      <c r="H33" s="82">
        <f t="shared" si="0"/>
        <v>51.655973764806802</v>
      </c>
      <c r="I33" s="83">
        <f t="shared" si="3"/>
        <v>102.2593763560975</v>
      </c>
      <c r="J33" s="82">
        <v>10.130000000000001</v>
      </c>
      <c r="K33" s="82">
        <v>6.59</v>
      </c>
      <c r="L33" s="82">
        <f t="shared" si="4"/>
        <v>10.57</v>
      </c>
      <c r="M33" s="82">
        <f t="shared" si="4"/>
        <v>7.03</v>
      </c>
      <c r="N33" s="82">
        <v>4.51</v>
      </c>
      <c r="O33" s="82">
        <v>7.28</v>
      </c>
      <c r="P33" s="82">
        <v>15.06</v>
      </c>
      <c r="Q33" s="82">
        <v>6.46</v>
      </c>
      <c r="R33" s="82">
        <v>0.11</v>
      </c>
      <c r="S33" s="82">
        <f t="shared" si="5"/>
        <v>15.135973764806806</v>
      </c>
      <c r="T33" s="82">
        <v>6.4634553760791391</v>
      </c>
      <c r="U33" s="84">
        <v>8000</v>
      </c>
      <c r="V33" s="85">
        <f t="shared" si="6"/>
        <v>0.18251838872766432</v>
      </c>
      <c r="W33" s="86">
        <v>1.74</v>
      </c>
      <c r="X33" s="86">
        <f t="shared" si="7"/>
        <v>2.29</v>
      </c>
      <c r="Y33" s="82">
        <v>0.08</v>
      </c>
      <c r="Z33" s="87">
        <v>8.3800000000000008</v>
      </c>
      <c r="AA33" s="150">
        <v>0.03</v>
      </c>
      <c r="AB33" s="151"/>
      <c r="AC33" s="88">
        <v>3.41</v>
      </c>
      <c r="AD33" s="82">
        <v>3.25</v>
      </c>
    </row>
    <row r="34" spans="1:30" x14ac:dyDescent="0.25">
      <c r="A34" s="80">
        <v>12</v>
      </c>
      <c r="B34" s="80" t="s">
        <v>38</v>
      </c>
      <c r="C34" s="81">
        <v>20</v>
      </c>
      <c r="D34" s="15">
        <v>10677</v>
      </c>
      <c r="E34" s="82">
        <v>48.02</v>
      </c>
      <c r="F34" s="82">
        <f t="shared" si="1"/>
        <v>45.690000000000005</v>
      </c>
      <c r="G34" s="82">
        <f t="shared" si="2"/>
        <v>46.744817576972309</v>
      </c>
      <c r="H34" s="82">
        <f t="shared" si="0"/>
        <v>49.144817576972308</v>
      </c>
      <c r="I34" s="83">
        <f t="shared" si="3"/>
        <v>102.30863991458155</v>
      </c>
      <c r="J34" s="82">
        <v>10.130000000000001</v>
      </c>
      <c r="K34" s="82">
        <v>6.59</v>
      </c>
      <c r="L34" s="82">
        <f t="shared" si="4"/>
        <v>10.57</v>
      </c>
      <c r="M34" s="82">
        <f t="shared" si="4"/>
        <v>7.03</v>
      </c>
      <c r="N34" s="82">
        <v>4.51</v>
      </c>
      <c r="O34" s="82">
        <v>7.28</v>
      </c>
      <c r="P34" s="82">
        <v>13.57</v>
      </c>
      <c r="Q34" s="82">
        <v>3.88</v>
      </c>
      <c r="R34" s="82">
        <v>0.11</v>
      </c>
      <c r="S34" s="82">
        <f t="shared" si="5"/>
        <v>13.63481757697231</v>
      </c>
      <c r="T34" s="82">
        <v>3.8768649685617058</v>
      </c>
      <c r="U34" s="84">
        <v>22800</v>
      </c>
      <c r="V34" s="85">
        <f t="shared" si="6"/>
        <v>0.17795260841060223</v>
      </c>
      <c r="W34" s="86">
        <v>1.74</v>
      </c>
      <c r="X34" s="86">
        <f t="shared" si="7"/>
        <v>2.29</v>
      </c>
      <c r="Y34" s="82">
        <v>0.08</v>
      </c>
      <c r="Z34" s="87">
        <v>8.3800000000000008</v>
      </c>
      <c r="AA34" s="150">
        <v>0.04</v>
      </c>
      <c r="AB34" s="151"/>
      <c r="AC34" s="89">
        <v>2.4</v>
      </c>
      <c r="AD34" s="82">
        <v>2.29</v>
      </c>
    </row>
    <row r="35" spans="1:30" x14ac:dyDescent="0.25">
      <c r="A35" s="80">
        <v>13</v>
      </c>
      <c r="B35" s="80" t="s">
        <v>38</v>
      </c>
      <c r="C35" s="81">
        <v>22</v>
      </c>
      <c r="D35" s="15">
        <v>10887.7</v>
      </c>
      <c r="E35" s="82">
        <v>47.76</v>
      </c>
      <c r="F35" s="82">
        <f t="shared" si="1"/>
        <v>45.470000000000006</v>
      </c>
      <c r="G35" s="82">
        <f t="shared" si="2"/>
        <v>46.485732701672525</v>
      </c>
      <c r="H35" s="82">
        <f t="shared" si="0"/>
        <v>48.845732701672524</v>
      </c>
      <c r="I35" s="83">
        <f t="shared" si="3"/>
        <v>102.23385243385204</v>
      </c>
      <c r="J35" s="82">
        <v>10.130000000000001</v>
      </c>
      <c r="K35" s="82">
        <v>6.59</v>
      </c>
      <c r="L35" s="82">
        <f t="shared" si="4"/>
        <v>10.57</v>
      </c>
      <c r="M35" s="82">
        <f t="shared" si="4"/>
        <v>7.03</v>
      </c>
      <c r="N35" s="82">
        <v>4.51</v>
      </c>
      <c r="O35" s="82">
        <v>7.28</v>
      </c>
      <c r="P35" s="82">
        <v>13.35</v>
      </c>
      <c r="Q35" s="82">
        <v>3.81</v>
      </c>
      <c r="R35" s="82">
        <v>0.11</v>
      </c>
      <c r="S35" s="82">
        <f t="shared" si="5"/>
        <v>13.375732701672527</v>
      </c>
      <c r="T35" s="82">
        <v>3.8018394398572086</v>
      </c>
      <c r="U35" s="84">
        <v>18800</v>
      </c>
      <c r="V35" s="85">
        <f t="shared" si="6"/>
        <v>0.14389326181532064</v>
      </c>
      <c r="W35" s="86">
        <v>1.74</v>
      </c>
      <c r="X35" s="86">
        <f t="shared" si="7"/>
        <v>2.29</v>
      </c>
      <c r="Y35" s="82">
        <v>0.08</v>
      </c>
      <c r="Z35" s="87">
        <v>8.3800000000000008</v>
      </c>
      <c r="AA35" s="150">
        <v>0.04</v>
      </c>
      <c r="AB35" s="151"/>
      <c r="AC35" s="88">
        <v>2.36</v>
      </c>
      <c r="AD35" s="82">
        <v>2.25</v>
      </c>
    </row>
    <row r="36" spans="1:30" x14ac:dyDescent="0.25">
      <c r="A36" s="80">
        <v>14</v>
      </c>
      <c r="B36" s="80" t="s">
        <v>38</v>
      </c>
      <c r="C36" s="81" t="s">
        <v>39</v>
      </c>
      <c r="D36" s="15">
        <v>3904.3</v>
      </c>
      <c r="E36" s="82">
        <v>49.19</v>
      </c>
      <c r="F36" s="82">
        <f t="shared" si="1"/>
        <v>46.56</v>
      </c>
      <c r="G36" s="82">
        <f t="shared" si="2"/>
        <v>47.704208985989808</v>
      </c>
      <c r="H36" s="82">
        <f t="shared" si="0"/>
        <v>50.424208985989807</v>
      </c>
      <c r="I36" s="83">
        <f t="shared" si="3"/>
        <v>102.45749352661039</v>
      </c>
      <c r="J36" s="82">
        <v>10.130000000000001</v>
      </c>
      <c r="K36" s="82">
        <v>6.59</v>
      </c>
      <c r="L36" s="82">
        <f t="shared" si="4"/>
        <v>10.57</v>
      </c>
      <c r="M36" s="82">
        <f t="shared" si="4"/>
        <v>7.03</v>
      </c>
      <c r="N36" s="82">
        <v>4.51</v>
      </c>
      <c r="O36" s="82">
        <v>7.28</v>
      </c>
      <c r="P36" s="82">
        <v>14.44</v>
      </c>
      <c r="Q36" s="82">
        <v>5.0599999999999996</v>
      </c>
      <c r="R36" s="82">
        <v>0.11</v>
      </c>
      <c r="S36" s="82">
        <f t="shared" si="5"/>
        <v>14.594208985989805</v>
      </c>
      <c r="T36" s="82">
        <v>5.0523932955971613</v>
      </c>
      <c r="U36" s="84">
        <v>12735</v>
      </c>
      <c r="V36" s="85">
        <f t="shared" si="6"/>
        <v>0.27181569039264403</v>
      </c>
      <c r="W36" s="86">
        <v>1.74</v>
      </c>
      <c r="X36" s="86">
        <f t="shared" si="7"/>
        <v>2.29</v>
      </c>
      <c r="Y36" s="82">
        <v>0.08</v>
      </c>
      <c r="Z36" s="87">
        <v>8.3800000000000008</v>
      </c>
      <c r="AA36" s="150">
        <v>0.04</v>
      </c>
      <c r="AB36" s="151"/>
      <c r="AC36" s="88">
        <v>2.72</v>
      </c>
      <c r="AD36" s="82">
        <v>2.59</v>
      </c>
    </row>
    <row r="37" spans="1:30" x14ac:dyDescent="0.25">
      <c r="A37" s="80">
        <v>15</v>
      </c>
      <c r="B37" s="80" t="s">
        <v>40</v>
      </c>
      <c r="C37" s="81">
        <v>13</v>
      </c>
      <c r="D37" s="15">
        <v>3708</v>
      </c>
      <c r="E37" s="82">
        <v>50.97</v>
      </c>
      <c r="F37" s="82">
        <f t="shared" si="1"/>
        <v>47.63</v>
      </c>
      <c r="G37" s="82">
        <f t="shared" si="2"/>
        <v>48.696678471772742</v>
      </c>
      <c r="H37" s="82">
        <f t="shared" si="0"/>
        <v>52.176678471772739</v>
      </c>
      <c r="I37" s="83">
        <f t="shared" si="3"/>
        <v>102.23950970349097</v>
      </c>
      <c r="J37" s="82">
        <v>10.130000000000001</v>
      </c>
      <c r="K37" s="82">
        <v>6.59</v>
      </c>
      <c r="L37" s="82">
        <f t="shared" si="4"/>
        <v>10.57</v>
      </c>
      <c r="M37" s="82">
        <f t="shared" si="4"/>
        <v>7.03</v>
      </c>
      <c r="N37" s="82">
        <v>4.51</v>
      </c>
      <c r="O37" s="82">
        <v>7.28</v>
      </c>
      <c r="P37" s="82">
        <v>15.51</v>
      </c>
      <c r="Q37" s="82">
        <v>6.36</v>
      </c>
      <c r="R37" s="82">
        <v>0.11</v>
      </c>
      <c r="S37" s="82">
        <f t="shared" si="5"/>
        <v>15.586678471772743</v>
      </c>
      <c r="T37" s="82">
        <v>6.3668870298453788</v>
      </c>
      <c r="U37" s="84">
        <v>8000</v>
      </c>
      <c r="V37" s="85">
        <f t="shared" si="6"/>
        <v>0.17979144192736426</v>
      </c>
      <c r="W37" s="86">
        <v>1.74</v>
      </c>
      <c r="X37" s="86">
        <f t="shared" si="7"/>
        <v>2.29</v>
      </c>
      <c r="Y37" s="82">
        <v>0.08</v>
      </c>
      <c r="Z37" s="87">
        <v>8.3800000000000008</v>
      </c>
      <c r="AA37" s="150">
        <v>0.03</v>
      </c>
      <c r="AB37" s="151"/>
      <c r="AC37" s="88">
        <v>3.48</v>
      </c>
      <c r="AD37" s="82">
        <v>3.31</v>
      </c>
    </row>
    <row r="38" spans="1:30" x14ac:dyDescent="0.25">
      <c r="A38" s="80">
        <v>16</v>
      </c>
      <c r="B38" s="80" t="s">
        <v>40</v>
      </c>
      <c r="C38" s="81">
        <v>15</v>
      </c>
      <c r="D38" s="15">
        <v>3629.5</v>
      </c>
      <c r="E38" s="82">
        <v>50.89</v>
      </c>
      <c r="F38" s="82">
        <f t="shared" si="1"/>
        <v>47.63</v>
      </c>
      <c r="G38" s="82">
        <f t="shared" si="2"/>
        <v>48.688272151352344</v>
      </c>
      <c r="H38" s="82">
        <f t="shared" si="0"/>
        <v>52.078272151352344</v>
      </c>
      <c r="I38" s="83">
        <f t="shared" si="3"/>
        <v>102.22186048992722</v>
      </c>
      <c r="J38" s="82">
        <v>10.130000000000001</v>
      </c>
      <c r="K38" s="82">
        <v>6.59</v>
      </c>
      <c r="L38" s="82">
        <f t="shared" si="4"/>
        <v>10.57</v>
      </c>
      <c r="M38" s="82">
        <f t="shared" si="4"/>
        <v>7.03</v>
      </c>
      <c r="N38" s="82">
        <v>4.51</v>
      </c>
      <c r="O38" s="82">
        <v>7.28</v>
      </c>
      <c r="P38" s="82">
        <v>15.51</v>
      </c>
      <c r="Q38" s="82">
        <v>6.51</v>
      </c>
      <c r="R38" s="82">
        <v>0.11</v>
      </c>
      <c r="S38" s="82">
        <f t="shared" si="5"/>
        <v>15.578272151352344</v>
      </c>
      <c r="T38" s="82">
        <v>6.5045921219635385</v>
      </c>
      <c r="U38" s="84">
        <v>8000</v>
      </c>
      <c r="V38" s="85">
        <f t="shared" si="6"/>
        <v>0.18368002938880471</v>
      </c>
      <c r="W38" s="86">
        <v>1.74</v>
      </c>
      <c r="X38" s="86">
        <f t="shared" si="7"/>
        <v>2.29</v>
      </c>
      <c r="Y38" s="82">
        <v>0.08</v>
      </c>
      <c r="Z38" s="87">
        <v>8.3800000000000008</v>
      </c>
      <c r="AA38" s="150">
        <v>0.03</v>
      </c>
      <c r="AB38" s="151"/>
      <c r="AC38" s="88">
        <v>3.39</v>
      </c>
      <c r="AD38" s="82">
        <v>3.23</v>
      </c>
    </row>
    <row r="39" spans="1:30" x14ac:dyDescent="0.25">
      <c r="A39" s="80">
        <v>17</v>
      </c>
      <c r="B39" s="80" t="s">
        <v>40</v>
      </c>
      <c r="C39" s="81">
        <v>17</v>
      </c>
      <c r="D39" s="15">
        <v>3656.4</v>
      </c>
      <c r="E39" s="82">
        <v>50.71</v>
      </c>
      <c r="F39" s="82">
        <f t="shared" si="1"/>
        <v>47.440000000000005</v>
      </c>
      <c r="G39" s="82">
        <f t="shared" si="2"/>
        <v>48.489066779710463</v>
      </c>
      <c r="H39" s="82">
        <f t="shared" si="0"/>
        <v>51.889066779710461</v>
      </c>
      <c r="I39" s="83">
        <f t="shared" si="3"/>
        <v>102.21135493193604</v>
      </c>
      <c r="J39" s="82">
        <v>10.130000000000001</v>
      </c>
      <c r="K39" s="82">
        <v>6.59</v>
      </c>
      <c r="L39" s="82">
        <f t="shared" si="4"/>
        <v>10.57</v>
      </c>
      <c r="M39" s="82">
        <f t="shared" si="4"/>
        <v>7.03</v>
      </c>
      <c r="N39" s="82">
        <v>4.51</v>
      </c>
      <c r="O39" s="82">
        <v>7.28</v>
      </c>
      <c r="P39" s="82">
        <v>15.32</v>
      </c>
      <c r="Q39" s="82">
        <v>6.47</v>
      </c>
      <c r="R39" s="82">
        <v>0.11</v>
      </c>
      <c r="S39" s="82">
        <f t="shared" si="5"/>
        <v>15.379066779710463</v>
      </c>
      <c r="T39" s="82">
        <v>6.4567380775261629</v>
      </c>
      <c r="U39" s="84">
        <v>8000</v>
      </c>
      <c r="V39" s="85">
        <f t="shared" si="6"/>
        <v>0.18232870218429786</v>
      </c>
      <c r="W39" s="86">
        <v>1.74</v>
      </c>
      <c r="X39" s="86">
        <f t="shared" si="7"/>
        <v>2.29</v>
      </c>
      <c r="Y39" s="82">
        <v>0.08</v>
      </c>
      <c r="Z39" s="87">
        <v>8.3800000000000008</v>
      </c>
      <c r="AA39" s="150">
        <v>0.03</v>
      </c>
      <c r="AB39" s="151"/>
      <c r="AC39" s="89">
        <v>3.4</v>
      </c>
      <c r="AD39" s="82">
        <v>3.24</v>
      </c>
    </row>
    <row r="40" spans="1:30" x14ac:dyDescent="0.25">
      <c r="A40" s="80">
        <v>18</v>
      </c>
      <c r="B40" s="80" t="s">
        <v>41</v>
      </c>
      <c r="C40" s="81">
        <v>3</v>
      </c>
      <c r="D40" s="15">
        <v>3647</v>
      </c>
      <c r="E40" s="82">
        <v>50.97</v>
      </c>
      <c r="F40" s="82">
        <f t="shared" si="1"/>
        <v>47.7</v>
      </c>
      <c r="G40" s="82">
        <f t="shared" si="2"/>
        <v>48.756178714925511</v>
      </c>
      <c r="H40" s="82">
        <f t="shared" si="0"/>
        <v>52.166178714925508</v>
      </c>
      <c r="I40" s="83">
        <f t="shared" si="3"/>
        <v>102.21421114240148</v>
      </c>
      <c r="J40" s="82">
        <v>10.130000000000001</v>
      </c>
      <c r="K40" s="82">
        <v>6.59</v>
      </c>
      <c r="L40" s="82">
        <f t="shared" si="4"/>
        <v>10.57</v>
      </c>
      <c r="M40" s="82">
        <f t="shared" si="4"/>
        <v>7.03</v>
      </c>
      <c r="N40" s="82">
        <v>4.51</v>
      </c>
      <c r="O40" s="82">
        <v>7.28</v>
      </c>
      <c r="P40" s="82">
        <v>15.58</v>
      </c>
      <c r="Q40" s="82">
        <v>6.48</v>
      </c>
      <c r="R40" s="82">
        <v>0.11</v>
      </c>
      <c r="S40" s="82">
        <f t="shared" si="5"/>
        <v>15.646178714925508</v>
      </c>
      <c r="T40" s="82">
        <v>6.4733800676354987</v>
      </c>
      <c r="U40" s="84">
        <v>8000</v>
      </c>
      <c r="V40" s="85">
        <f t="shared" si="6"/>
        <v>0.18279864729001005</v>
      </c>
      <c r="W40" s="86">
        <v>1.74</v>
      </c>
      <c r="X40" s="86">
        <f t="shared" si="7"/>
        <v>2.29</v>
      </c>
      <c r="Y40" s="82">
        <v>0.08</v>
      </c>
      <c r="Z40" s="87">
        <v>8.3800000000000008</v>
      </c>
      <c r="AA40" s="150">
        <v>0.03</v>
      </c>
      <c r="AB40" s="151"/>
      <c r="AC40" s="88">
        <v>3.41</v>
      </c>
      <c r="AD40" s="82">
        <v>3.24</v>
      </c>
    </row>
    <row r="41" spans="1:30" x14ac:dyDescent="0.25">
      <c r="A41" s="80">
        <v>19</v>
      </c>
      <c r="B41" s="80" t="s">
        <v>41</v>
      </c>
      <c r="C41" s="81">
        <v>5</v>
      </c>
      <c r="D41" s="15">
        <v>3623.2</v>
      </c>
      <c r="E41" s="82">
        <v>51.02</v>
      </c>
      <c r="F41" s="82">
        <f t="shared" si="1"/>
        <v>47.63</v>
      </c>
      <c r="G41" s="82">
        <f t="shared" si="2"/>
        <v>48.696801659674691</v>
      </c>
      <c r="H41" s="82">
        <f t="shared" si="0"/>
        <v>52.226801659674692</v>
      </c>
      <c r="I41" s="83">
        <f t="shared" si="3"/>
        <v>102.23976833859896</v>
      </c>
      <c r="J41" s="82">
        <v>10.130000000000001</v>
      </c>
      <c r="K41" s="82">
        <v>6.59</v>
      </c>
      <c r="L41" s="82">
        <f t="shared" si="4"/>
        <v>10.57</v>
      </c>
      <c r="M41" s="82">
        <f t="shared" si="4"/>
        <v>7.03</v>
      </c>
      <c r="N41" s="82">
        <v>4.51</v>
      </c>
      <c r="O41" s="82">
        <v>7.28</v>
      </c>
      <c r="P41" s="82">
        <v>15.51</v>
      </c>
      <c r="Q41" s="82">
        <v>6.52</v>
      </c>
      <c r="R41" s="82">
        <v>0.11</v>
      </c>
      <c r="S41" s="82">
        <f t="shared" si="5"/>
        <v>15.586801659674689</v>
      </c>
      <c r="T41" s="82">
        <v>6.5159022705527336</v>
      </c>
      <c r="U41" s="84">
        <v>8300</v>
      </c>
      <c r="V41" s="85">
        <f t="shared" si="6"/>
        <v>0.19089938912195481</v>
      </c>
      <c r="W41" s="86">
        <v>1.74</v>
      </c>
      <c r="X41" s="86">
        <f t="shared" si="7"/>
        <v>2.29</v>
      </c>
      <c r="Y41" s="82">
        <v>0.08</v>
      </c>
      <c r="Z41" s="87">
        <v>8.3800000000000008</v>
      </c>
      <c r="AA41" s="150">
        <v>0.03</v>
      </c>
      <c r="AB41" s="151"/>
      <c r="AC41" s="88">
        <v>3.53</v>
      </c>
      <c r="AD41" s="82">
        <v>3.36</v>
      </c>
    </row>
    <row r="42" spans="1:30" x14ac:dyDescent="0.25">
      <c r="A42" s="80">
        <v>20</v>
      </c>
      <c r="B42" s="80" t="s">
        <v>41</v>
      </c>
      <c r="C42" s="81">
        <v>7</v>
      </c>
      <c r="D42" s="15">
        <v>3633.3</v>
      </c>
      <c r="E42" s="82">
        <v>51.1</v>
      </c>
      <c r="F42" s="82">
        <f t="shared" si="1"/>
        <v>47.750000000000007</v>
      </c>
      <c r="G42" s="82">
        <f t="shared" si="2"/>
        <v>48.80815781062212</v>
      </c>
      <c r="H42" s="82">
        <f t="shared" si="0"/>
        <v>52.298157810622122</v>
      </c>
      <c r="I42" s="83">
        <f t="shared" si="3"/>
        <v>102.21603729973216</v>
      </c>
      <c r="J42" s="82">
        <v>10.130000000000001</v>
      </c>
      <c r="K42" s="82">
        <v>6.59</v>
      </c>
      <c r="L42" s="82">
        <f t="shared" si="4"/>
        <v>10.57</v>
      </c>
      <c r="M42" s="82">
        <f t="shared" si="4"/>
        <v>7.03</v>
      </c>
      <c r="N42" s="82">
        <v>4.51</v>
      </c>
      <c r="O42" s="82">
        <v>7.28</v>
      </c>
      <c r="P42" s="82">
        <v>15.63</v>
      </c>
      <c r="Q42" s="82">
        <v>6.51</v>
      </c>
      <c r="R42" s="82">
        <v>0.11</v>
      </c>
      <c r="S42" s="82">
        <f t="shared" si="5"/>
        <v>15.698157810622117</v>
      </c>
      <c r="T42" s="82">
        <v>6.4977890916430416</v>
      </c>
      <c r="U42" s="84">
        <v>8300</v>
      </c>
      <c r="V42" s="85">
        <f t="shared" si="6"/>
        <v>0.19036871897907318</v>
      </c>
      <c r="W42" s="86">
        <v>1.74</v>
      </c>
      <c r="X42" s="86">
        <f t="shared" si="7"/>
        <v>2.29</v>
      </c>
      <c r="Y42" s="82">
        <v>0.08</v>
      </c>
      <c r="Z42" s="87">
        <v>8.3800000000000008</v>
      </c>
      <c r="AA42" s="150">
        <v>0.03</v>
      </c>
      <c r="AB42" s="151"/>
      <c r="AC42" s="88">
        <v>3.49</v>
      </c>
      <c r="AD42" s="82">
        <v>3.32</v>
      </c>
    </row>
    <row r="43" spans="1:30" x14ac:dyDescent="0.25">
      <c r="A43" s="80">
        <v>21</v>
      </c>
      <c r="B43" s="80" t="s">
        <v>41</v>
      </c>
      <c r="C43" s="81">
        <v>13</v>
      </c>
      <c r="D43" s="15">
        <v>10865.6</v>
      </c>
      <c r="E43" s="82">
        <v>47.83</v>
      </c>
      <c r="F43" s="82">
        <f t="shared" si="1"/>
        <v>45.59</v>
      </c>
      <c r="G43" s="82">
        <f t="shared" si="2"/>
        <v>46.908271061208467</v>
      </c>
      <c r="H43" s="82">
        <f t="shared" si="0"/>
        <v>49.218271061208469</v>
      </c>
      <c r="I43" s="83">
        <f t="shared" si="3"/>
        <v>102.89157942796329</v>
      </c>
      <c r="J43" s="82">
        <v>10.130000000000001</v>
      </c>
      <c r="K43" s="82">
        <v>6.59</v>
      </c>
      <c r="L43" s="82">
        <f t="shared" si="4"/>
        <v>10.57</v>
      </c>
      <c r="M43" s="82">
        <f t="shared" si="4"/>
        <v>7.03</v>
      </c>
      <c r="N43" s="82">
        <v>4.51</v>
      </c>
      <c r="O43" s="82">
        <v>7.28</v>
      </c>
      <c r="P43" s="82">
        <v>13.47</v>
      </c>
      <c r="Q43" s="82">
        <v>3.75</v>
      </c>
      <c r="R43" s="82">
        <v>0.11</v>
      </c>
      <c r="S43" s="82">
        <f t="shared" si="5"/>
        <v>13.798271061208464</v>
      </c>
      <c r="T43" s="82">
        <v>4.0134072708977575</v>
      </c>
      <c r="U43" s="84">
        <v>22800</v>
      </c>
      <c r="V43" s="85">
        <f t="shared" si="6"/>
        <v>0.17486379031070534</v>
      </c>
      <c r="W43" s="86">
        <v>1.74</v>
      </c>
      <c r="X43" s="86">
        <f t="shared" si="7"/>
        <v>2.29</v>
      </c>
      <c r="Y43" s="82">
        <v>0.08</v>
      </c>
      <c r="Z43" s="87">
        <v>8.3800000000000008</v>
      </c>
      <c r="AA43" s="150">
        <v>0.04</v>
      </c>
      <c r="AB43" s="151"/>
      <c r="AC43" s="88">
        <v>2.31</v>
      </c>
      <c r="AD43" s="82">
        <v>2.2000000000000002</v>
      </c>
    </row>
    <row r="44" spans="1:30" x14ac:dyDescent="0.25">
      <c r="A44" s="80">
        <v>22</v>
      </c>
      <c r="B44" s="80" t="s">
        <v>41</v>
      </c>
      <c r="C44" s="81">
        <v>21</v>
      </c>
      <c r="D44" s="15">
        <v>11948.8</v>
      </c>
      <c r="E44" s="82">
        <v>47.47</v>
      </c>
      <c r="F44" s="82">
        <f t="shared" si="1"/>
        <v>45.350000000000009</v>
      </c>
      <c r="G44" s="82">
        <f t="shared" si="2"/>
        <v>46.366494984377788</v>
      </c>
      <c r="H44" s="82">
        <f t="shared" si="0"/>
        <v>48.546494984377787</v>
      </c>
      <c r="I44" s="83">
        <f t="shared" si="3"/>
        <v>102.24144428749236</v>
      </c>
      <c r="J44" s="82">
        <v>10.130000000000001</v>
      </c>
      <c r="K44" s="82">
        <v>6.59</v>
      </c>
      <c r="L44" s="82">
        <f t="shared" si="4"/>
        <v>10.57</v>
      </c>
      <c r="M44" s="82">
        <f t="shared" si="4"/>
        <v>7.03</v>
      </c>
      <c r="N44" s="82">
        <v>4.51</v>
      </c>
      <c r="O44" s="82">
        <v>7.28</v>
      </c>
      <c r="P44" s="82">
        <v>13.23</v>
      </c>
      <c r="Q44" s="82">
        <v>3.47</v>
      </c>
      <c r="R44" s="82">
        <v>0.11</v>
      </c>
      <c r="S44" s="82">
        <f t="shared" si="5"/>
        <v>13.25649498437779</v>
      </c>
      <c r="T44" s="82">
        <v>3.4642212832529906</v>
      </c>
      <c r="U44" s="84">
        <v>20400</v>
      </c>
      <c r="V44" s="85">
        <f t="shared" si="6"/>
        <v>0.14227370112479915</v>
      </c>
      <c r="W44" s="86">
        <v>1.74</v>
      </c>
      <c r="X44" s="86">
        <f t="shared" si="7"/>
        <v>2.29</v>
      </c>
      <c r="Y44" s="82">
        <v>0.08</v>
      </c>
      <c r="Z44" s="87">
        <v>8.3800000000000008</v>
      </c>
      <c r="AA44" s="150">
        <v>0.04</v>
      </c>
      <c r="AB44" s="151"/>
      <c r="AC44" s="88">
        <v>2.1800000000000002</v>
      </c>
      <c r="AD44" s="82">
        <v>2.08</v>
      </c>
    </row>
    <row r="45" spans="1:30" x14ac:dyDescent="0.25">
      <c r="A45" s="80">
        <v>23</v>
      </c>
      <c r="B45" s="80" t="s">
        <v>41</v>
      </c>
      <c r="C45" s="81">
        <v>22</v>
      </c>
      <c r="D45" s="15">
        <v>12261.8</v>
      </c>
      <c r="E45" s="82">
        <v>47.24</v>
      </c>
      <c r="F45" s="82">
        <f t="shared" si="1"/>
        <v>45.45</v>
      </c>
      <c r="G45" s="82">
        <f t="shared" si="2"/>
        <v>46.489978180908736</v>
      </c>
      <c r="H45" s="82">
        <f t="shared" si="0"/>
        <v>48.329978180908739</v>
      </c>
      <c r="I45" s="83">
        <f t="shared" si="3"/>
        <v>102.28818081608082</v>
      </c>
      <c r="J45" s="82">
        <v>10.130000000000001</v>
      </c>
      <c r="K45" s="82">
        <v>6.59</v>
      </c>
      <c r="L45" s="82">
        <f t="shared" si="4"/>
        <v>10.57</v>
      </c>
      <c r="M45" s="82">
        <f t="shared" si="4"/>
        <v>7.03</v>
      </c>
      <c r="N45" s="82">
        <v>4.51</v>
      </c>
      <c r="O45" s="82">
        <v>7.28</v>
      </c>
      <c r="P45" s="82">
        <v>13.33</v>
      </c>
      <c r="Q45" s="82">
        <v>3.3</v>
      </c>
      <c r="R45" s="82">
        <v>0.11</v>
      </c>
      <c r="S45" s="82">
        <f t="shared" si="5"/>
        <v>13.379978180908733</v>
      </c>
      <c r="T45" s="82">
        <v>3.2968699912465276</v>
      </c>
      <c r="U45" s="84">
        <v>24000</v>
      </c>
      <c r="V45" s="85">
        <f t="shared" si="6"/>
        <v>0.16310818966220295</v>
      </c>
      <c r="W45" s="86">
        <v>1.74</v>
      </c>
      <c r="X45" s="86">
        <f t="shared" si="7"/>
        <v>2.29</v>
      </c>
      <c r="Y45" s="82">
        <v>0.08</v>
      </c>
      <c r="Z45" s="87">
        <v>8.3800000000000008</v>
      </c>
      <c r="AA45" s="150">
        <v>0.03</v>
      </c>
      <c r="AB45" s="151"/>
      <c r="AC45" s="88">
        <v>1.84</v>
      </c>
      <c r="AD45" s="82">
        <v>1.76</v>
      </c>
    </row>
    <row r="46" spans="1:30" x14ac:dyDescent="0.25">
      <c r="A46" s="80">
        <v>24</v>
      </c>
      <c r="B46" s="80" t="s">
        <v>42</v>
      </c>
      <c r="C46" s="81">
        <v>3</v>
      </c>
      <c r="D46" s="15">
        <v>5024.8999999999996</v>
      </c>
      <c r="E46" s="82">
        <v>46.52</v>
      </c>
      <c r="F46" s="82">
        <f t="shared" si="1"/>
        <v>44.52</v>
      </c>
      <c r="G46" s="82">
        <f t="shared" si="2"/>
        <v>45.577876501953604</v>
      </c>
      <c r="H46" s="82">
        <f t="shared" si="0"/>
        <v>47.647876501953604</v>
      </c>
      <c r="I46" s="83">
        <f t="shared" si="3"/>
        <v>102.37618261894339</v>
      </c>
      <c r="J46" s="82">
        <v>10.130000000000001</v>
      </c>
      <c r="K46" s="82">
        <v>6.59</v>
      </c>
      <c r="L46" s="82">
        <f t="shared" si="4"/>
        <v>10.57</v>
      </c>
      <c r="M46" s="82">
        <f t="shared" si="4"/>
        <v>7.03</v>
      </c>
      <c r="N46" s="82">
        <v>4.51</v>
      </c>
      <c r="O46" s="82">
        <v>7.28</v>
      </c>
      <c r="P46" s="82">
        <v>12.4</v>
      </c>
      <c r="Q46" s="82">
        <v>4.13</v>
      </c>
      <c r="R46" s="82">
        <v>0.11</v>
      </c>
      <c r="S46" s="82">
        <f t="shared" si="5"/>
        <v>12.467876501953604</v>
      </c>
      <c r="T46" s="82">
        <v>4.1188180132274601</v>
      </c>
      <c r="U46" s="84">
        <v>11400</v>
      </c>
      <c r="V46" s="85">
        <f t="shared" si="6"/>
        <v>0.18905848872614381</v>
      </c>
      <c r="W46" s="86">
        <v>1.74</v>
      </c>
      <c r="X46" s="86">
        <f t="shared" si="7"/>
        <v>2.29</v>
      </c>
      <c r="Y46" s="82">
        <v>0.08</v>
      </c>
      <c r="Z46" s="87">
        <v>8.3800000000000008</v>
      </c>
      <c r="AA46" s="150">
        <v>0.03</v>
      </c>
      <c r="AB46" s="151"/>
      <c r="AC46" s="88">
        <v>2.0699999999999998</v>
      </c>
      <c r="AD46" s="82">
        <v>1.97</v>
      </c>
    </row>
    <row r="47" spans="1:30" x14ac:dyDescent="0.25">
      <c r="A47" s="80">
        <v>25</v>
      </c>
      <c r="B47" s="80" t="s">
        <v>42</v>
      </c>
      <c r="C47" s="81">
        <v>5</v>
      </c>
      <c r="D47" s="15">
        <v>5000</v>
      </c>
      <c r="E47" s="82">
        <v>46.67</v>
      </c>
      <c r="F47" s="82">
        <f t="shared" si="1"/>
        <v>44.680000000000007</v>
      </c>
      <c r="G47" s="82">
        <f t="shared" si="2"/>
        <v>45.749329726933333</v>
      </c>
      <c r="H47" s="82">
        <f t="shared" si="0"/>
        <v>47.809329726933335</v>
      </c>
      <c r="I47" s="83">
        <f t="shared" si="3"/>
        <v>102.39330735660994</v>
      </c>
      <c r="J47" s="82">
        <v>10.130000000000001</v>
      </c>
      <c r="K47" s="82">
        <v>6.59</v>
      </c>
      <c r="L47" s="82">
        <f t="shared" si="4"/>
        <v>10.57</v>
      </c>
      <c r="M47" s="82">
        <f t="shared" si="4"/>
        <v>7.03</v>
      </c>
      <c r="N47" s="82">
        <v>4.51</v>
      </c>
      <c r="O47" s="82">
        <v>7.28</v>
      </c>
      <c r="P47" s="82">
        <v>12.56</v>
      </c>
      <c r="Q47" s="82">
        <v>4.1399999999999997</v>
      </c>
      <c r="R47" s="82">
        <v>0.11</v>
      </c>
      <c r="S47" s="82">
        <f t="shared" si="5"/>
        <v>12.639329726933335</v>
      </c>
      <c r="T47" s="82">
        <v>4.1393297269333331</v>
      </c>
      <c r="U47" s="84">
        <v>11400</v>
      </c>
      <c r="V47" s="85">
        <f t="shared" si="6"/>
        <v>0.18999999999999997</v>
      </c>
      <c r="W47" s="86">
        <v>1.74</v>
      </c>
      <c r="X47" s="86">
        <f t="shared" si="7"/>
        <v>2.29</v>
      </c>
      <c r="Y47" s="82">
        <v>0.08</v>
      </c>
      <c r="Z47" s="87">
        <v>8.3800000000000008</v>
      </c>
      <c r="AA47" s="150">
        <v>0.03</v>
      </c>
      <c r="AB47" s="151"/>
      <c r="AC47" s="88">
        <v>2.06</v>
      </c>
      <c r="AD47" s="82">
        <v>1.96</v>
      </c>
    </row>
    <row r="48" spans="1:30" x14ac:dyDescent="0.25">
      <c r="A48" s="80">
        <v>26</v>
      </c>
      <c r="B48" s="80" t="s">
        <v>43</v>
      </c>
      <c r="C48" s="81">
        <v>18</v>
      </c>
      <c r="D48" s="15">
        <v>10512.5</v>
      </c>
      <c r="E48" s="82">
        <v>47.74</v>
      </c>
      <c r="F48" s="82">
        <f t="shared" si="1"/>
        <v>45.77</v>
      </c>
      <c r="G48" s="82">
        <f t="shared" si="2"/>
        <v>46.830594697740786</v>
      </c>
      <c r="H48" s="82">
        <f t="shared" si="0"/>
        <v>48.860594697740787</v>
      </c>
      <c r="I48" s="83">
        <f t="shared" si="3"/>
        <v>102.31722678116842</v>
      </c>
      <c r="J48" s="82">
        <v>10.130000000000001</v>
      </c>
      <c r="K48" s="82">
        <v>6.59</v>
      </c>
      <c r="L48" s="82">
        <f t="shared" si="4"/>
        <v>10.57</v>
      </c>
      <c r="M48" s="82">
        <f t="shared" si="4"/>
        <v>7.03</v>
      </c>
      <c r="N48" s="82">
        <v>4.51</v>
      </c>
      <c r="O48" s="82">
        <v>7.28</v>
      </c>
      <c r="P48" s="82">
        <v>13.65</v>
      </c>
      <c r="Q48" s="82">
        <v>4.03</v>
      </c>
      <c r="R48" s="82">
        <v>0.11</v>
      </c>
      <c r="S48" s="82">
        <f t="shared" si="5"/>
        <v>13.720594697740788</v>
      </c>
      <c r="T48" s="82">
        <v>4.0298574801426872</v>
      </c>
      <c r="U48" s="84">
        <v>22800</v>
      </c>
      <c r="V48" s="85">
        <f t="shared" si="6"/>
        <v>0.18073721759809749</v>
      </c>
      <c r="W48" s="86">
        <v>1.74</v>
      </c>
      <c r="X48" s="86">
        <f t="shared" si="7"/>
        <v>2.29</v>
      </c>
      <c r="Y48" s="82">
        <v>0.08</v>
      </c>
      <c r="Z48" s="87">
        <v>8.3800000000000008</v>
      </c>
      <c r="AA48" s="150">
        <v>0.03</v>
      </c>
      <c r="AB48" s="151"/>
      <c r="AC48" s="88">
        <v>2.0299999999999998</v>
      </c>
      <c r="AD48" s="82">
        <v>1.94</v>
      </c>
    </row>
    <row r="49" spans="1:30" x14ac:dyDescent="0.25">
      <c r="A49" s="80">
        <v>27</v>
      </c>
      <c r="B49" s="80" t="s">
        <v>43</v>
      </c>
      <c r="C49" s="81">
        <v>22</v>
      </c>
      <c r="D49" s="15">
        <v>3638.2</v>
      </c>
      <c r="E49" s="82">
        <v>50.94</v>
      </c>
      <c r="F49" s="82">
        <f t="shared" si="1"/>
        <v>47.620000000000005</v>
      </c>
      <c r="G49" s="82">
        <f t="shared" si="2"/>
        <v>48.68227853700548</v>
      </c>
      <c r="H49" s="82">
        <f t="shared" si="0"/>
        <v>52.132278537005483</v>
      </c>
      <c r="I49" s="83">
        <f t="shared" si="3"/>
        <v>102.23074031290524</v>
      </c>
      <c r="J49" s="82">
        <v>10.130000000000001</v>
      </c>
      <c r="K49" s="82">
        <v>6.59</v>
      </c>
      <c r="L49" s="82">
        <f t="shared" si="4"/>
        <v>10.57</v>
      </c>
      <c r="M49" s="82">
        <f t="shared" si="4"/>
        <v>7.03</v>
      </c>
      <c r="N49" s="82">
        <v>4.51</v>
      </c>
      <c r="O49" s="82">
        <v>7.28</v>
      </c>
      <c r="P49" s="82">
        <v>15.5</v>
      </c>
      <c r="Q49" s="82">
        <v>6.49</v>
      </c>
      <c r="R49" s="82">
        <v>0.11</v>
      </c>
      <c r="S49" s="82">
        <f t="shared" si="5"/>
        <v>15.572278537005481</v>
      </c>
      <c r="T49" s="82">
        <v>6.4890377402744948</v>
      </c>
      <c r="U49" s="84">
        <v>8000</v>
      </c>
      <c r="V49" s="85">
        <f t="shared" si="6"/>
        <v>0.18324079673098417</v>
      </c>
      <c r="W49" s="86">
        <v>1.74</v>
      </c>
      <c r="X49" s="86">
        <f t="shared" si="7"/>
        <v>2.29</v>
      </c>
      <c r="Y49" s="82">
        <v>0.08</v>
      </c>
      <c r="Z49" s="87">
        <v>8.3800000000000008</v>
      </c>
      <c r="AA49" s="150">
        <v>0.03</v>
      </c>
      <c r="AB49" s="151"/>
      <c r="AC49" s="88">
        <v>3.45</v>
      </c>
      <c r="AD49" s="82">
        <v>3.29</v>
      </c>
    </row>
    <row r="50" spans="1:30" x14ac:dyDescent="0.25">
      <c r="A50" s="80">
        <v>28</v>
      </c>
      <c r="B50" s="80" t="s">
        <v>43</v>
      </c>
      <c r="C50" s="81" t="s">
        <v>44</v>
      </c>
      <c r="D50" s="15">
        <v>11167.5</v>
      </c>
      <c r="E50" s="82">
        <v>47.69</v>
      </c>
      <c r="F50" s="82">
        <f t="shared" si="1"/>
        <v>45.830000000000005</v>
      </c>
      <c r="G50" s="82">
        <f t="shared" si="2"/>
        <v>46.878364934198942</v>
      </c>
      <c r="H50" s="82">
        <f t="shared" si="0"/>
        <v>48.798364934198943</v>
      </c>
      <c r="I50" s="83">
        <f t="shared" si="3"/>
        <v>102.28750803883686</v>
      </c>
      <c r="J50" s="82">
        <v>10.130000000000001</v>
      </c>
      <c r="K50" s="82">
        <v>6.59</v>
      </c>
      <c r="L50" s="82">
        <f t="shared" si="4"/>
        <v>10.57</v>
      </c>
      <c r="M50" s="82">
        <f t="shared" si="4"/>
        <v>7.03</v>
      </c>
      <c r="N50" s="82">
        <v>4.51</v>
      </c>
      <c r="O50" s="82">
        <v>7.28</v>
      </c>
      <c r="P50" s="82">
        <v>13.71</v>
      </c>
      <c r="Q50" s="82">
        <v>3.72</v>
      </c>
      <c r="R50" s="82">
        <v>0.11</v>
      </c>
      <c r="S50" s="82">
        <f t="shared" si="5"/>
        <v>13.768364934198942</v>
      </c>
      <c r="T50" s="82">
        <v>3.7182283772255804</v>
      </c>
      <c r="U50" s="84">
        <v>22800</v>
      </c>
      <c r="V50" s="85">
        <f t="shared" si="6"/>
        <v>0.17013655697336019</v>
      </c>
      <c r="W50" s="86">
        <v>1.74</v>
      </c>
      <c r="X50" s="86">
        <f t="shared" si="7"/>
        <v>2.29</v>
      </c>
      <c r="Y50" s="82">
        <v>0.08</v>
      </c>
      <c r="Z50" s="87">
        <v>8.3800000000000008</v>
      </c>
      <c r="AA50" s="150">
        <v>0.03</v>
      </c>
      <c r="AB50" s="151"/>
      <c r="AC50" s="88">
        <v>1.92</v>
      </c>
      <c r="AD50" s="82">
        <v>1.83</v>
      </c>
    </row>
    <row r="51" spans="1:30" x14ac:dyDescent="0.25">
      <c r="A51" s="80">
        <v>29</v>
      </c>
      <c r="B51" s="80" t="s">
        <v>45</v>
      </c>
      <c r="C51" s="81">
        <v>1</v>
      </c>
      <c r="D51" s="15">
        <v>10052</v>
      </c>
      <c r="E51" s="82">
        <v>46.349999999999994</v>
      </c>
      <c r="F51" s="82">
        <f t="shared" si="1"/>
        <v>44.290000000000006</v>
      </c>
      <c r="G51" s="82">
        <f t="shared" si="2"/>
        <v>45.356932677012864</v>
      </c>
      <c r="H51" s="82">
        <f t="shared" si="0"/>
        <v>47.496932677012865</v>
      </c>
      <c r="I51" s="83">
        <f t="shared" si="3"/>
        <v>102.40896969296199</v>
      </c>
      <c r="J51" s="82">
        <v>10.130000000000001</v>
      </c>
      <c r="K51" s="82">
        <v>6.59</v>
      </c>
      <c r="L51" s="82">
        <f t="shared" si="4"/>
        <v>10.57</v>
      </c>
      <c r="M51" s="82">
        <f t="shared" si="4"/>
        <v>7.03</v>
      </c>
      <c r="N51" s="82">
        <v>4.51</v>
      </c>
      <c r="O51" s="82">
        <v>7.28</v>
      </c>
      <c r="P51" s="82">
        <v>12.17</v>
      </c>
      <c r="Q51" s="82">
        <v>4.12</v>
      </c>
      <c r="R51" s="82">
        <v>0.11</v>
      </c>
      <c r="S51" s="82">
        <f t="shared" si="5"/>
        <v>12.246932677012868</v>
      </c>
      <c r="T51" s="82">
        <v>4.1179155659901845</v>
      </c>
      <c r="U51" s="84">
        <v>22800</v>
      </c>
      <c r="V51" s="85">
        <f t="shared" si="6"/>
        <v>0.18901711102268204</v>
      </c>
      <c r="W51" s="86">
        <v>1.74</v>
      </c>
      <c r="X51" s="86">
        <f t="shared" si="7"/>
        <v>2.29</v>
      </c>
      <c r="Y51" s="82">
        <v>0.08</v>
      </c>
      <c r="Z51" s="87">
        <v>8.3800000000000008</v>
      </c>
      <c r="AA51" s="150">
        <v>0.03</v>
      </c>
      <c r="AB51" s="151"/>
      <c r="AC51" s="88">
        <v>2.14</v>
      </c>
      <c r="AD51" s="82">
        <v>2.0299999999999998</v>
      </c>
    </row>
    <row r="52" spans="1:30" x14ac:dyDescent="0.25">
      <c r="A52" s="80">
        <v>30</v>
      </c>
      <c r="B52" s="80" t="s">
        <v>46</v>
      </c>
      <c r="C52" s="81">
        <v>7</v>
      </c>
      <c r="D52" s="15">
        <v>5054</v>
      </c>
      <c r="E52" s="82">
        <v>47.02</v>
      </c>
      <c r="F52" s="82">
        <f t="shared" si="1"/>
        <v>44.620000000000005</v>
      </c>
      <c r="G52" s="82">
        <f t="shared" si="2"/>
        <v>45.673072543463924</v>
      </c>
      <c r="H52" s="82">
        <f t="shared" si="0"/>
        <v>48.143072543463923</v>
      </c>
      <c r="I52" s="83">
        <f t="shared" si="3"/>
        <v>102.3600908638815</v>
      </c>
      <c r="J52" s="82">
        <v>10.130000000000001</v>
      </c>
      <c r="K52" s="82">
        <v>6.59</v>
      </c>
      <c r="L52" s="82">
        <f t="shared" si="4"/>
        <v>10.57</v>
      </c>
      <c r="M52" s="82">
        <f t="shared" si="4"/>
        <v>7.03</v>
      </c>
      <c r="N52" s="82">
        <v>4.51</v>
      </c>
      <c r="O52" s="82">
        <v>7.28</v>
      </c>
      <c r="P52" s="82">
        <v>12.5</v>
      </c>
      <c r="Q52" s="82">
        <v>4.1100000000000003</v>
      </c>
      <c r="R52" s="82">
        <v>0.11</v>
      </c>
      <c r="S52" s="82">
        <f t="shared" si="5"/>
        <v>12.563072543463925</v>
      </c>
      <c r="T52" s="82">
        <v>4.0951026186518922</v>
      </c>
      <c r="U52" s="84">
        <v>11400</v>
      </c>
      <c r="V52" s="85">
        <f t="shared" si="6"/>
        <v>0.18796992481203009</v>
      </c>
      <c r="W52" s="86">
        <v>1.74</v>
      </c>
      <c r="X52" s="86">
        <f t="shared" si="7"/>
        <v>2.29</v>
      </c>
      <c r="Y52" s="82">
        <v>0.08</v>
      </c>
      <c r="Z52" s="87">
        <v>8.3800000000000008</v>
      </c>
      <c r="AA52" s="150">
        <v>0.04</v>
      </c>
      <c r="AB52" s="151"/>
      <c r="AC52" s="88">
        <v>2.4700000000000002</v>
      </c>
      <c r="AD52" s="82">
        <v>2.36</v>
      </c>
    </row>
    <row r="53" spans="1:30" x14ac:dyDescent="0.25">
      <c r="A53" s="80">
        <v>31</v>
      </c>
      <c r="B53" s="80" t="s">
        <v>47</v>
      </c>
      <c r="C53" s="81">
        <v>11</v>
      </c>
      <c r="D53" s="15">
        <v>5044</v>
      </c>
      <c r="E53" s="82">
        <v>47.04</v>
      </c>
      <c r="F53" s="82">
        <f t="shared" si="1"/>
        <v>44.63</v>
      </c>
      <c r="G53" s="82">
        <f t="shared" si="2"/>
        <v>45.681563964049694</v>
      </c>
      <c r="H53" s="82">
        <f t="shared" si="0"/>
        <v>48.171563964049696</v>
      </c>
      <c r="I53" s="83">
        <f t="shared" si="3"/>
        <v>102.35618185984694</v>
      </c>
      <c r="J53" s="82">
        <v>10.130000000000001</v>
      </c>
      <c r="K53" s="82">
        <v>6.59</v>
      </c>
      <c r="L53" s="82">
        <f t="shared" si="4"/>
        <v>10.57</v>
      </c>
      <c r="M53" s="82">
        <f t="shared" si="4"/>
        <v>7.03</v>
      </c>
      <c r="N53" s="82">
        <v>4.51</v>
      </c>
      <c r="O53" s="82">
        <v>7.28</v>
      </c>
      <c r="P53" s="82">
        <v>12.51</v>
      </c>
      <c r="Q53" s="82">
        <v>4.12</v>
      </c>
      <c r="R53" s="82">
        <v>0.11</v>
      </c>
      <c r="S53" s="82">
        <f t="shared" si="5"/>
        <v>12.571563964049696</v>
      </c>
      <c r="T53" s="82">
        <v>4.1032213787998941</v>
      </c>
      <c r="U53" s="84">
        <v>11400</v>
      </c>
      <c r="V53" s="85">
        <f t="shared" si="6"/>
        <v>0.18834258524980174</v>
      </c>
      <c r="W53" s="86">
        <v>1.74</v>
      </c>
      <c r="X53" s="86">
        <f t="shared" si="7"/>
        <v>2.29</v>
      </c>
      <c r="Y53" s="82">
        <v>0.08</v>
      </c>
      <c r="Z53" s="87">
        <v>8.3800000000000008</v>
      </c>
      <c r="AA53" s="150">
        <v>0.04</v>
      </c>
      <c r="AB53" s="151"/>
      <c r="AC53" s="88">
        <v>2.4900000000000002</v>
      </c>
      <c r="AD53" s="82">
        <v>2.37</v>
      </c>
    </row>
    <row r="54" spans="1:30" x14ac:dyDescent="0.25">
      <c r="A54" s="16"/>
      <c r="B54" s="16"/>
      <c r="C54" s="17"/>
      <c r="D54" s="78"/>
      <c r="E54" s="23"/>
      <c r="F54" s="23"/>
      <c r="G54" s="23"/>
      <c r="H54" s="23"/>
      <c r="I54" s="24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1"/>
      <c r="V54" s="22"/>
      <c r="W54" s="20"/>
      <c r="X54" s="20"/>
      <c r="Y54" s="23"/>
      <c r="Z54" s="90"/>
      <c r="AA54" s="91"/>
      <c r="AB54" s="91"/>
      <c r="AC54" s="17"/>
      <c r="AD54" s="116"/>
    </row>
    <row r="55" spans="1:30" x14ac:dyDescent="0.25">
      <c r="A55" s="16"/>
      <c r="B55" s="16"/>
      <c r="C55" s="17"/>
      <c r="D55" s="78"/>
      <c r="E55" s="23"/>
      <c r="F55" s="23"/>
      <c r="G55" s="23"/>
      <c r="H55" s="23"/>
      <c r="I55" s="24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1"/>
      <c r="V55" s="22"/>
      <c r="W55" s="20"/>
      <c r="X55" s="20"/>
      <c r="Y55" s="23"/>
      <c r="Z55" s="90"/>
      <c r="AA55" s="91"/>
      <c r="AB55" s="91"/>
      <c r="AC55" s="17"/>
      <c r="AD55" s="116"/>
    </row>
    <row r="56" spans="1:30" x14ac:dyDescent="0.25">
      <c r="A56" s="16"/>
      <c r="B56" s="16"/>
      <c r="C56" s="17"/>
      <c r="D56" s="78"/>
      <c r="E56" s="23"/>
      <c r="F56" s="23"/>
      <c r="G56" s="23"/>
      <c r="H56" s="23"/>
      <c r="I56" s="24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1"/>
      <c r="V56" s="22"/>
      <c r="W56" s="20"/>
      <c r="X56" s="20"/>
      <c r="Y56" s="23"/>
      <c r="Z56" s="90"/>
      <c r="AA56" s="91"/>
      <c r="AB56" s="91"/>
      <c r="AC56" s="17"/>
      <c r="AD56" s="116"/>
    </row>
    <row r="57" spans="1:30" x14ac:dyDescent="0.25">
      <c r="A57" s="206" t="s">
        <v>48</v>
      </c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</row>
    <row r="58" spans="1:30" ht="15" customHeight="1" x14ac:dyDescent="0.25">
      <c r="A58" s="169" t="s">
        <v>1</v>
      </c>
      <c r="B58" s="169" t="s">
        <v>2</v>
      </c>
      <c r="C58" s="200" t="s">
        <v>3</v>
      </c>
      <c r="D58" s="172" t="s">
        <v>4</v>
      </c>
      <c r="E58" s="155" t="s">
        <v>5</v>
      </c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56"/>
    </row>
    <row r="59" spans="1:30" ht="12.75" customHeight="1" x14ac:dyDescent="0.25">
      <c r="A59" s="170"/>
      <c r="B59" s="170"/>
      <c r="C59" s="200"/>
      <c r="D59" s="173"/>
      <c r="E59" s="159" t="s">
        <v>9</v>
      </c>
      <c r="F59" s="159" t="s">
        <v>49</v>
      </c>
      <c r="G59" s="159" t="s">
        <v>50</v>
      </c>
      <c r="H59" s="159" t="s">
        <v>9</v>
      </c>
      <c r="I59" s="56"/>
      <c r="J59" s="176" t="s">
        <v>11</v>
      </c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8"/>
    </row>
    <row r="60" spans="1:30" ht="13.15" customHeight="1" x14ac:dyDescent="0.25">
      <c r="A60" s="170"/>
      <c r="B60" s="170"/>
      <c r="C60" s="200"/>
      <c r="D60" s="173"/>
      <c r="E60" s="160"/>
      <c r="F60" s="160"/>
      <c r="G60" s="160"/>
      <c r="H60" s="160"/>
      <c r="I60" s="57"/>
      <c r="J60" s="161" t="s">
        <v>12</v>
      </c>
      <c r="K60" s="162"/>
      <c r="L60" s="161" t="s">
        <v>13</v>
      </c>
      <c r="M60" s="162"/>
      <c r="N60" s="159" t="s">
        <v>14</v>
      </c>
      <c r="O60" s="159" t="s">
        <v>15</v>
      </c>
      <c r="P60" s="179" t="s">
        <v>16</v>
      </c>
      <c r="Q60" s="185"/>
      <c r="R60" s="180"/>
      <c r="S60" s="179" t="s">
        <v>17</v>
      </c>
      <c r="T60" s="185"/>
      <c r="U60" s="185"/>
      <c r="V60" s="180"/>
      <c r="W60" s="159" t="s">
        <v>51</v>
      </c>
      <c r="X60" s="157" t="s">
        <v>19</v>
      </c>
      <c r="Y60" s="159" t="s">
        <v>20</v>
      </c>
      <c r="Z60" s="157" t="s">
        <v>52</v>
      </c>
      <c r="AA60" s="161" t="s">
        <v>53</v>
      </c>
      <c r="AB60" s="162"/>
      <c r="AC60" s="157" t="s">
        <v>23</v>
      </c>
      <c r="AD60" s="157" t="s">
        <v>54</v>
      </c>
    </row>
    <row r="61" spans="1:30" ht="12.75" customHeight="1" x14ac:dyDescent="0.25">
      <c r="A61" s="170"/>
      <c r="B61" s="170"/>
      <c r="C61" s="200"/>
      <c r="D61" s="173"/>
      <c r="E61" s="160"/>
      <c r="F61" s="160"/>
      <c r="G61" s="160"/>
      <c r="H61" s="160"/>
      <c r="I61" s="58"/>
      <c r="J61" s="163"/>
      <c r="K61" s="164"/>
      <c r="L61" s="163"/>
      <c r="M61" s="164"/>
      <c r="N61" s="160"/>
      <c r="O61" s="160" t="s">
        <v>25</v>
      </c>
      <c r="P61" s="181"/>
      <c r="Q61" s="186"/>
      <c r="R61" s="182"/>
      <c r="S61" s="181"/>
      <c r="T61" s="186"/>
      <c r="U61" s="186"/>
      <c r="V61" s="182"/>
      <c r="W61" s="160" t="s">
        <v>26</v>
      </c>
      <c r="X61" s="158"/>
      <c r="Y61" s="160" t="s">
        <v>27</v>
      </c>
      <c r="Z61" s="158"/>
      <c r="AA61" s="163"/>
      <c r="AB61" s="164"/>
      <c r="AC61" s="158"/>
      <c r="AD61" s="158"/>
    </row>
    <row r="62" spans="1:30" ht="12.75" customHeight="1" x14ac:dyDescent="0.25">
      <c r="A62" s="170"/>
      <c r="B62" s="170"/>
      <c r="C62" s="200"/>
      <c r="D62" s="173"/>
      <c r="E62" s="160"/>
      <c r="F62" s="160"/>
      <c r="G62" s="160"/>
      <c r="H62" s="160"/>
      <c r="I62" s="58"/>
      <c r="J62" s="163"/>
      <c r="K62" s="164"/>
      <c r="L62" s="163"/>
      <c r="M62" s="164"/>
      <c r="N62" s="160"/>
      <c r="O62" s="160"/>
      <c r="P62" s="181"/>
      <c r="Q62" s="186"/>
      <c r="R62" s="182"/>
      <c r="S62" s="181"/>
      <c r="T62" s="186"/>
      <c r="U62" s="186"/>
      <c r="V62" s="182"/>
      <c r="W62" s="160" t="s">
        <v>28</v>
      </c>
      <c r="X62" s="158"/>
      <c r="Y62" s="160"/>
      <c r="Z62" s="158"/>
      <c r="AA62" s="163"/>
      <c r="AB62" s="164"/>
      <c r="AC62" s="158"/>
      <c r="AD62" s="158"/>
    </row>
    <row r="63" spans="1:30" ht="45" customHeight="1" x14ac:dyDescent="0.25">
      <c r="A63" s="170"/>
      <c r="B63" s="170"/>
      <c r="C63" s="200"/>
      <c r="D63" s="173"/>
      <c r="E63" s="160"/>
      <c r="F63" s="160"/>
      <c r="G63" s="160"/>
      <c r="H63" s="160"/>
      <c r="I63" s="56"/>
      <c r="J63" s="165"/>
      <c r="K63" s="166"/>
      <c r="L63" s="165"/>
      <c r="M63" s="166"/>
      <c r="N63" s="160"/>
      <c r="O63" s="160"/>
      <c r="P63" s="183"/>
      <c r="Q63" s="187"/>
      <c r="R63" s="184"/>
      <c r="S63" s="183"/>
      <c r="T63" s="187"/>
      <c r="U63" s="187"/>
      <c r="V63" s="184"/>
      <c r="W63" s="160"/>
      <c r="X63" s="158"/>
      <c r="Y63" s="160"/>
      <c r="Z63" s="158"/>
      <c r="AA63" s="163"/>
      <c r="AB63" s="164"/>
      <c r="AC63" s="158"/>
      <c r="AD63" s="158"/>
    </row>
    <row r="64" spans="1:30" ht="132.75" customHeight="1" x14ac:dyDescent="0.25">
      <c r="A64" s="171"/>
      <c r="B64" s="171"/>
      <c r="C64" s="200"/>
      <c r="D64" s="174"/>
      <c r="E64" s="160"/>
      <c r="F64" s="160"/>
      <c r="G64" s="160"/>
      <c r="H64" s="160"/>
      <c r="I64" s="59"/>
      <c r="J64" s="60" t="s">
        <v>29</v>
      </c>
      <c r="K64" s="37" t="s">
        <v>30</v>
      </c>
      <c r="L64" s="60" t="s">
        <v>29</v>
      </c>
      <c r="M64" s="37" t="s">
        <v>30</v>
      </c>
      <c r="N64" s="160"/>
      <c r="O64" s="160"/>
      <c r="P64" s="60" t="s">
        <v>29</v>
      </c>
      <c r="Q64" s="37" t="s">
        <v>31</v>
      </c>
      <c r="R64" s="63"/>
      <c r="S64" s="60" t="s">
        <v>29</v>
      </c>
      <c r="T64" s="155" t="s">
        <v>31</v>
      </c>
      <c r="U64" s="175"/>
      <c r="V64" s="156"/>
      <c r="W64" s="160"/>
      <c r="X64" s="159"/>
      <c r="Y64" s="160"/>
      <c r="Z64" s="159"/>
      <c r="AA64" s="165"/>
      <c r="AB64" s="166"/>
      <c r="AC64" s="159"/>
      <c r="AD64" s="159"/>
    </row>
    <row r="65" spans="1:30" s="14" customFormat="1" ht="13.5" customHeight="1" x14ac:dyDescent="0.25">
      <c r="A65" s="62">
        <v>1</v>
      </c>
      <c r="B65" s="62">
        <v>2</v>
      </c>
      <c r="C65" s="63">
        <v>3</v>
      </c>
      <c r="D65" s="64"/>
      <c r="E65" s="63">
        <v>4</v>
      </c>
      <c r="F65" s="63"/>
      <c r="G65" s="63"/>
      <c r="H65" s="63">
        <v>4</v>
      </c>
      <c r="I65" s="65"/>
      <c r="J65" s="63">
        <v>5</v>
      </c>
      <c r="K65" s="63">
        <v>6</v>
      </c>
      <c r="L65" s="63">
        <v>5</v>
      </c>
      <c r="M65" s="63">
        <v>6</v>
      </c>
      <c r="N65" s="63">
        <v>7</v>
      </c>
      <c r="O65" s="63">
        <v>8</v>
      </c>
      <c r="P65" s="63">
        <v>9</v>
      </c>
      <c r="Q65" s="63">
        <v>10</v>
      </c>
      <c r="R65" s="63"/>
      <c r="S65" s="63">
        <v>9</v>
      </c>
      <c r="T65" s="155">
        <v>10</v>
      </c>
      <c r="U65" s="196"/>
      <c r="V65" s="167"/>
      <c r="W65" s="63">
        <v>11</v>
      </c>
      <c r="X65" s="63">
        <v>11</v>
      </c>
      <c r="Y65" s="63">
        <v>12</v>
      </c>
      <c r="Z65" s="25">
        <v>13</v>
      </c>
      <c r="AA65" s="155">
        <v>14</v>
      </c>
      <c r="AB65" s="156"/>
      <c r="AC65" s="63">
        <v>14</v>
      </c>
      <c r="AD65" s="63">
        <v>15</v>
      </c>
    </row>
    <row r="66" spans="1:30" x14ac:dyDescent="0.25">
      <c r="A66" s="80">
        <v>1</v>
      </c>
      <c r="B66" s="80" t="s">
        <v>38</v>
      </c>
      <c r="C66" s="81" t="s">
        <v>55</v>
      </c>
      <c r="D66" s="15">
        <v>4950.3</v>
      </c>
      <c r="E66" s="82">
        <v>48.9</v>
      </c>
      <c r="F66" s="82">
        <f t="shared" ref="F66" si="8">J66+N66+O66+P66+W66+Y66+Z66</f>
        <v>46.620000000000005</v>
      </c>
      <c r="G66" s="82">
        <f>L66+N66+O66+S66+X66+Y66+Z66</f>
        <v>47.601049573830537</v>
      </c>
      <c r="H66" s="82">
        <f>L66+N66+O66+S66+X66+Y66+Z66+AC66</f>
        <v>49.971049573830534</v>
      </c>
      <c r="I66" s="83">
        <f t="shared" ref="I66" si="9">G66/F66*100</f>
        <v>102.10435344021992</v>
      </c>
      <c r="J66" s="92">
        <v>10.130000000000001</v>
      </c>
      <c r="K66" s="86">
        <v>6.59</v>
      </c>
      <c r="L66" s="82">
        <f>J66+0.44</f>
        <v>10.57</v>
      </c>
      <c r="M66" s="82">
        <f>K66+0.44</f>
        <v>7.03</v>
      </c>
      <c r="N66" s="86">
        <v>4.51</v>
      </c>
      <c r="O66" s="86">
        <v>7.28</v>
      </c>
      <c r="P66" s="86">
        <v>14.5</v>
      </c>
      <c r="Q66" s="86">
        <v>4.99</v>
      </c>
      <c r="R66" s="86"/>
      <c r="S66" s="86">
        <f>P66-Q66+T66</f>
        <v>14.491049573830541</v>
      </c>
      <c r="T66" s="201">
        <v>4.9810495738305418</v>
      </c>
      <c r="U66" s="202"/>
      <c r="V66" s="203"/>
      <c r="W66" s="86">
        <v>1.74</v>
      </c>
      <c r="X66" s="86">
        <f>W66+0.55</f>
        <v>2.29</v>
      </c>
      <c r="Y66" s="86">
        <v>0.08</v>
      </c>
      <c r="Z66" s="93">
        <v>8.3800000000000008</v>
      </c>
      <c r="AA66" s="204">
        <v>0.03</v>
      </c>
      <c r="AB66" s="205"/>
      <c r="AC66" s="94">
        <v>2.37</v>
      </c>
      <c r="AD66" s="86">
        <v>2.25</v>
      </c>
    </row>
    <row r="67" spans="1:30" x14ac:dyDescent="0.25">
      <c r="A67" s="16"/>
      <c r="B67" s="16"/>
      <c r="C67" s="17"/>
      <c r="D67" s="18">
        <f>D66</f>
        <v>4950.3</v>
      </c>
      <c r="E67" s="23"/>
      <c r="F67" s="23"/>
      <c r="G67" s="23"/>
      <c r="H67" s="23"/>
      <c r="I67" s="24"/>
      <c r="J67" s="114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1">
        <f>U66</f>
        <v>0</v>
      </c>
      <c r="V67" s="22"/>
      <c r="W67" s="20"/>
      <c r="X67" s="20"/>
      <c r="Y67" s="20"/>
      <c r="Z67" s="20"/>
      <c r="AA67" s="77"/>
      <c r="AB67" s="77"/>
      <c r="AC67" s="77"/>
      <c r="AD67" s="20"/>
    </row>
    <row r="68" spans="1:30" x14ac:dyDescent="0.25">
      <c r="A68" s="168" t="s">
        <v>56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</row>
    <row r="69" spans="1:30" ht="15" customHeight="1" x14ac:dyDescent="0.25">
      <c r="A69" s="169" t="s">
        <v>1</v>
      </c>
      <c r="B69" s="169" t="s">
        <v>2</v>
      </c>
      <c r="C69" s="157" t="s">
        <v>3</v>
      </c>
      <c r="D69" s="172" t="s">
        <v>4</v>
      </c>
      <c r="E69" s="155" t="s">
        <v>5</v>
      </c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56"/>
    </row>
    <row r="70" spans="1:30" ht="12.75" customHeight="1" x14ac:dyDescent="0.25">
      <c r="A70" s="170"/>
      <c r="B70" s="170"/>
      <c r="C70" s="158"/>
      <c r="D70" s="173"/>
      <c r="E70" s="159" t="s">
        <v>9</v>
      </c>
      <c r="F70" s="159" t="s">
        <v>49</v>
      </c>
      <c r="G70" s="159" t="s">
        <v>50</v>
      </c>
      <c r="H70" s="159" t="s">
        <v>9</v>
      </c>
      <c r="I70" s="56"/>
      <c r="J70" s="176" t="s">
        <v>11</v>
      </c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8"/>
    </row>
    <row r="71" spans="1:30" ht="13.15" customHeight="1" x14ac:dyDescent="0.25">
      <c r="A71" s="170"/>
      <c r="B71" s="170"/>
      <c r="C71" s="158"/>
      <c r="D71" s="173"/>
      <c r="E71" s="160"/>
      <c r="F71" s="160"/>
      <c r="G71" s="160"/>
      <c r="H71" s="160"/>
      <c r="I71" s="57"/>
      <c r="J71" s="161" t="s">
        <v>12</v>
      </c>
      <c r="K71" s="162"/>
      <c r="L71" s="161" t="s">
        <v>13</v>
      </c>
      <c r="M71" s="162"/>
      <c r="N71" s="159" t="s">
        <v>14</v>
      </c>
      <c r="O71" s="159" t="s">
        <v>15</v>
      </c>
      <c r="P71" s="179" t="s">
        <v>16</v>
      </c>
      <c r="Q71" s="185"/>
      <c r="R71" s="180"/>
      <c r="S71" s="179" t="s">
        <v>17</v>
      </c>
      <c r="T71" s="185"/>
      <c r="U71" s="185"/>
      <c r="V71" s="180"/>
      <c r="W71" s="159" t="s">
        <v>51</v>
      </c>
      <c r="X71" s="157" t="s">
        <v>51</v>
      </c>
      <c r="Y71" s="159" t="s">
        <v>20</v>
      </c>
      <c r="Z71" s="157" t="s">
        <v>52</v>
      </c>
      <c r="AA71" s="161" t="s">
        <v>53</v>
      </c>
      <c r="AB71" s="162"/>
      <c r="AC71" s="157" t="s">
        <v>23</v>
      </c>
      <c r="AD71" s="157" t="s">
        <v>54</v>
      </c>
    </row>
    <row r="72" spans="1:30" ht="12.75" customHeight="1" x14ac:dyDescent="0.25">
      <c r="A72" s="170"/>
      <c r="B72" s="170"/>
      <c r="C72" s="158"/>
      <c r="D72" s="173"/>
      <c r="E72" s="160"/>
      <c r="F72" s="160"/>
      <c r="G72" s="160"/>
      <c r="H72" s="160"/>
      <c r="I72" s="58"/>
      <c r="J72" s="163"/>
      <c r="K72" s="164"/>
      <c r="L72" s="163"/>
      <c r="M72" s="164"/>
      <c r="N72" s="160"/>
      <c r="O72" s="160" t="s">
        <v>25</v>
      </c>
      <c r="P72" s="181"/>
      <c r="Q72" s="186"/>
      <c r="R72" s="182"/>
      <c r="S72" s="181"/>
      <c r="T72" s="186"/>
      <c r="U72" s="186"/>
      <c r="V72" s="182"/>
      <c r="W72" s="160" t="s">
        <v>26</v>
      </c>
      <c r="X72" s="158"/>
      <c r="Y72" s="160" t="s">
        <v>27</v>
      </c>
      <c r="Z72" s="158"/>
      <c r="AA72" s="163"/>
      <c r="AB72" s="164"/>
      <c r="AC72" s="158"/>
      <c r="AD72" s="158"/>
    </row>
    <row r="73" spans="1:30" ht="12.75" customHeight="1" x14ac:dyDescent="0.25">
      <c r="A73" s="170"/>
      <c r="B73" s="170"/>
      <c r="C73" s="158"/>
      <c r="D73" s="173"/>
      <c r="E73" s="160"/>
      <c r="F73" s="160"/>
      <c r="G73" s="160"/>
      <c r="H73" s="160"/>
      <c r="I73" s="58"/>
      <c r="J73" s="163"/>
      <c r="K73" s="164"/>
      <c r="L73" s="163"/>
      <c r="M73" s="164"/>
      <c r="N73" s="160"/>
      <c r="O73" s="160"/>
      <c r="P73" s="181"/>
      <c r="Q73" s="186"/>
      <c r="R73" s="182"/>
      <c r="S73" s="181"/>
      <c r="T73" s="186"/>
      <c r="U73" s="186"/>
      <c r="V73" s="182"/>
      <c r="W73" s="160" t="s">
        <v>28</v>
      </c>
      <c r="X73" s="158"/>
      <c r="Y73" s="160"/>
      <c r="Z73" s="158"/>
      <c r="AA73" s="163"/>
      <c r="AB73" s="164"/>
      <c r="AC73" s="158"/>
      <c r="AD73" s="158"/>
    </row>
    <row r="74" spans="1:30" ht="54" customHeight="1" x14ac:dyDescent="0.25">
      <c r="A74" s="170"/>
      <c r="B74" s="170"/>
      <c r="C74" s="158"/>
      <c r="D74" s="173"/>
      <c r="E74" s="160"/>
      <c r="F74" s="160"/>
      <c r="G74" s="160"/>
      <c r="H74" s="160"/>
      <c r="I74" s="56"/>
      <c r="J74" s="165"/>
      <c r="K74" s="166"/>
      <c r="L74" s="165"/>
      <c r="M74" s="166"/>
      <c r="N74" s="160"/>
      <c r="O74" s="160"/>
      <c r="P74" s="183"/>
      <c r="Q74" s="187"/>
      <c r="R74" s="184"/>
      <c r="S74" s="183"/>
      <c r="T74" s="187"/>
      <c r="U74" s="187"/>
      <c r="V74" s="184"/>
      <c r="W74" s="160"/>
      <c r="X74" s="158"/>
      <c r="Y74" s="160"/>
      <c r="Z74" s="158"/>
      <c r="AA74" s="163"/>
      <c r="AB74" s="164"/>
      <c r="AC74" s="158"/>
      <c r="AD74" s="158"/>
    </row>
    <row r="75" spans="1:30" ht="141" customHeight="1" x14ac:dyDescent="0.25">
      <c r="A75" s="171"/>
      <c r="B75" s="171"/>
      <c r="C75" s="159"/>
      <c r="D75" s="174"/>
      <c r="E75" s="160"/>
      <c r="F75" s="160"/>
      <c r="G75" s="160"/>
      <c r="H75" s="160"/>
      <c r="I75" s="59"/>
      <c r="J75" s="60" t="s">
        <v>29</v>
      </c>
      <c r="K75" s="37" t="s">
        <v>30</v>
      </c>
      <c r="L75" s="60" t="s">
        <v>29</v>
      </c>
      <c r="M75" s="37" t="s">
        <v>30</v>
      </c>
      <c r="N75" s="160"/>
      <c r="O75" s="160"/>
      <c r="P75" s="60" t="s">
        <v>29</v>
      </c>
      <c r="Q75" s="37" t="s">
        <v>31</v>
      </c>
      <c r="R75" s="63"/>
      <c r="S75" s="60" t="s">
        <v>29</v>
      </c>
      <c r="T75" s="155" t="s">
        <v>31</v>
      </c>
      <c r="U75" s="175"/>
      <c r="V75" s="156"/>
      <c r="W75" s="160"/>
      <c r="X75" s="159"/>
      <c r="Y75" s="160"/>
      <c r="Z75" s="159"/>
      <c r="AA75" s="165"/>
      <c r="AB75" s="166"/>
      <c r="AC75" s="159"/>
      <c r="AD75" s="159"/>
    </row>
    <row r="76" spans="1:30" s="14" customFormat="1" ht="13.5" customHeight="1" x14ac:dyDescent="0.25">
      <c r="A76" s="62">
        <v>1</v>
      </c>
      <c r="B76" s="62">
        <v>2</v>
      </c>
      <c r="C76" s="63">
        <v>3</v>
      </c>
      <c r="D76" s="64"/>
      <c r="E76" s="63">
        <v>4</v>
      </c>
      <c r="F76" s="63"/>
      <c r="G76" s="63"/>
      <c r="H76" s="63">
        <v>4</v>
      </c>
      <c r="I76" s="65"/>
      <c r="J76" s="63">
        <v>5</v>
      </c>
      <c r="K76" s="63">
        <v>6</v>
      </c>
      <c r="L76" s="63">
        <v>5</v>
      </c>
      <c r="M76" s="63">
        <v>6</v>
      </c>
      <c r="N76" s="63">
        <v>7</v>
      </c>
      <c r="O76" s="63">
        <v>8</v>
      </c>
      <c r="P76" s="63">
        <v>9</v>
      </c>
      <c r="Q76" s="63">
        <v>10</v>
      </c>
      <c r="R76" s="63"/>
      <c r="S76" s="63">
        <v>9</v>
      </c>
      <c r="T76" s="155">
        <v>10</v>
      </c>
      <c r="U76" s="196"/>
      <c r="V76" s="167"/>
      <c r="W76" s="63">
        <v>11</v>
      </c>
      <c r="X76" s="63">
        <v>11</v>
      </c>
      <c r="Y76" s="63">
        <v>12</v>
      </c>
      <c r="Z76" s="25">
        <v>13</v>
      </c>
      <c r="AA76" s="155">
        <v>14</v>
      </c>
      <c r="AB76" s="156"/>
      <c r="AC76" s="63">
        <v>14</v>
      </c>
      <c r="AD76" s="63">
        <v>15</v>
      </c>
    </row>
    <row r="77" spans="1:30" x14ac:dyDescent="0.25">
      <c r="A77" s="80">
        <v>1</v>
      </c>
      <c r="B77" s="80" t="s">
        <v>57</v>
      </c>
      <c r="C77" s="81">
        <v>9</v>
      </c>
      <c r="D77" s="15">
        <v>4637.2</v>
      </c>
      <c r="E77" s="82">
        <v>46.4</v>
      </c>
      <c r="F77" s="82">
        <f t="shared" ref="F77:F104" si="10">J77+N77+O77+P77+W77+Y77+Z77</f>
        <v>43.980000000000004</v>
      </c>
      <c r="G77" s="82">
        <f>L77+N77+O77+S77+X77+Y77+Z77</f>
        <v>43.421263336783696</v>
      </c>
      <c r="H77" s="82">
        <f t="shared" ref="H77:H104" si="11">L77+N77+O77+S77+X77+Y77+Z77+AC77</f>
        <v>45.931263336783694</v>
      </c>
      <c r="I77" s="83">
        <f t="shared" ref="I77:I104" si="12">G77/F77*100</f>
        <v>98.729566477452693</v>
      </c>
      <c r="J77" s="82">
        <v>10.130000000000001</v>
      </c>
      <c r="K77" s="82">
        <v>6.59</v>
      </c>
      <c r="L77" s="82">
        <f t="shared" ref="L77:M104" si="13">J77+0.44</f>
        <v>10.57</v>
      </c>
      <c r="M77" s="82">
        <f t="shared" si="13"/>
        <v>7.03</v>
      </c>
      <c r="N77" s="82">
        <v>4.51</v>
      </c>
      <c r="O77" s="82">
        <v>7.28</v>
      </c>
      <c r="P77" s="82">
        <v>11.86</v>
      </c>
      <c r="Q77" s="86">
        <v>7.27</v>
      </c>
      <c r="R77" s="86"/>
      <c r="S77" s="86">
        <f>P77-Q77+T77</f>
        <v>10.311263336783693</v>
      </c>
      <c r="T77" s="197">
        <v>5.721263336783692</v>
      </c>
      <c r="U77" s="198"/>
      <c r="V77" s="199"/>
      <c r="W77" s="86">
        <v>1.74</v>
      </c>
      <c r="X77" s="86">
        <f t="shared" ref="X77:X104" si="14">W77+0.55</f>
        <v>2.29</v>
      </c>
      <c r="Y77" s="86">
        <v>0.08</v>
      </c>
      <c r="Z77" s="95">
        <v>8.3800000000000008</v>
      </c>
      <c r="AA77" s="194">
        <v>0.03</v>
      </c>
      <c r="AB77" s="195"/>
      <c r="AC77" s="88">
        <v>2.5099999999999998</v>
      </c>
      <c r="AD77" s="86">
        <v>2.39</v>
      </c>
    </row>
    <row r="78" spans="1:30" x14ac:dyDescent="0.25">
      <c r="A78" s="80">
        <v>2</v>
      </c>
      <c r="B78" s="80" t="s">
        <v>57</v>
      </c>
      <c r="C78" s="81">
        <v>10</v>
      </c>
      <c r="D78" s="15">
        <v>4715.3999999999996</v>
      </c>
      <c r="E78" s="82">
        <v>46.24</v>
      </c>
      <c r="F78" s="82">
        <f t="shared" si="10"/>
        <v>44.040000000000006</v>
      </c>
      <c r="G78" s="82">
        <f t="shared" ref="G78:G104" si="15">L78+N78+O78+S78+X78+Y78+Z78</f>
        <v>45.016382140504163</v>
      </c>
      <c r="H78" s="82">
        <f t="shared" si="11"/>
        <v>47.296382140504164</v>
      </c>
      <c r="I78" s="83">
        <f t="shared" si="12"/>
        <v>102.2170348331157</v>
      </c>
      <c r="J78" s="82">
        <v>10.130000000000001</v>
      </c>
      <c r="K78" s="82">
        <v>6.59</v>
      </c>
      <c r="L78" s="82">
        <f t="shared" si="13"/>
        <v>10.57</v>
      </c>
      <c r="M78" s="82">
        <f t="shared" si="13"/>
        <v>7.03</v>
      </c>
      <c r="N78" s="82">
        <v>4.51</v>
      </c>
      <c r="O78" s="82">
        <v>7.28</v>
      </c>
      <c r="P78" s="82">
        <v>11.92</v>
      </c>
      <c r="Q78" s="86">
        <v>5.64</v>
      </c>
      <c r="R78" s="86"/>
      <c r="S78" s="86">
        <f t="shared" ref="S78:S104" si="16">P78-Q78+T78</f>
        <v>11.906382140504164</v>
      </c>
      <c r="T78" s="197">
        <v>5.6263821405041643</v>
      </c>
      <c r="U78" s="198"/>
      <c r="V78" s="199"/>
      <c r="W78" s="86">
        <v>1.74</v>
      </c>
      <c r="X78" s="86">
        <f t="shared" si="14"/>
        <v>2.29</v>
      </c>
      <c r="Y78" s="86">
        <v>0.08</v>
      </c>
      <c r="Z78" s="95">
        <v>8.3800000000000008</v>
      </c>
      <c r="AA78" s="194">
        <v>0.03</v>
      </c>
      <c r="AB78" s="195"/>
      <c r="AC78" s="88">
        <v>2.2799999999999998</v>
      </c>
      <c r="AD78" s="86">
        <v>2.17</v>
      </c>
    </row>
    <row r="79" spans="1:30" x14ac:dyDescent="0.25">
      <c r="A79" s="80">
        <v>3</v>
      </c>
      <c r="B79" s="80" t="s">
        <v>57</v>
      </c>
      <c r="C79" s="81">
        <v>19</v>
      </c>
      <c r="D79" s="15">
        <v>4659.5</v>
      </c>
      <c r="E79" s="82">
        <v>46.43</v>
      </c>
      <c r="F79" s="82">
        <f t="shared" si="10"/>
        <v>44.09</v>
      </c>
      <c r="G79" s="82">
        <f t="shared" si="15"/>
        <v>45.063881821082376</v>
      </c>
      <c r="H79" s="82">
        <f t="shared" si="11"/>
        <v>47.493881821082375</v>
      </c>
      <c r="I79" s="83">
        <f t="shared" si="12"/>
        <v>102.20884967358215</v>
      </c>
      <c r="J79" s="82">
        <v>10.130000000000001</v>
      </c>
      <c r="K79" s="82">
        <v>6.59</v>
      </c>
      <c r="L79" s="82">
        <f t="shared" si="13"/>
        <v>10.57</v>
      </c>
      <c r="M79" s="82">
        <f t="shared" si="13"/>
        <v>7.03</v>
      </c>
      <c r="N79" s="82">
        <v>4.51</v>
      </c>
      <c r="O79" s="82">
        <v>7.28</v>
      </c>
      <c r="P79" s="82">
        <v>11.97</v>
      </c>
      <c r="Q79" s="86">
        <v>5.71</v>
      </c>
      <c r="R79" s="86"/>
      <c r="S79" s="86">
        <f t="shared" si="16"/>
        <v>11.953881821082376</v>
      </c>
      <c r="T79" s="197">
        <v>5.6938818210823765</v>
      </c>
      <c r="U79" s="198"/>
      <c r="V79" s="199"/>
      <c r="W79" s="86">
        <v>1.74</v>
      </c>
      <c r="X79" s="86">
        <f t="shared" si="14"/>
        <v>2.29</v>
      </c>
      <c r="Y79" s="86">
        <v>0.08</v>
      </c>
      <c r="Z79" s="95">
        <v>8.3800000000000008</v>
      </c>
      <c r="AA79" s="194">
        <v>0.03</v>
      </c>
      <c r="AB79" s="195"/>
      <c r="AC79" s="88">
        <v>2.4300000000000002</v>
      </c>
      <c r="AD79" s="86">
        <v>2.31</v>
      </c>
    </row>
    <row r="80" spans="1:30" x14ac:dyDescent="0.25">
      <c r="A80" s="80">
        <v>4</v>
      </c>
      <c r="B80" s="80" t="s">
        <v>57</v>
      </c>
      <c r="C80" s="81" t="s">
        <v>58</v>
      </c>
      <c r="D80" s="15">
        <v>4639.1000000000004</v>
      </c>
      <c r="E80" s="82">
        <v>46.38</v>
      </c>
      <c r="F80" s="82">
        <f t="shared" si="10"/>
        <v>43.970000000000006</v>
      </c>
      <c r="G80" s="82">
        <f t="shared" si="15"/>
        <v>44.945188227314205</v>
      </c>
      <c r="H80" s="82">
        <f t="shared" si="11"/>
        <v>47.455188227314203</v>
      </c>
      <c r="I80" s="83">
        <f t="shared" si="12"/>
        <v>102.21784905006641</v>
      </c>
      <c r="J80" s="82">
        <v>10.130000000000001</v>
      </c>
      <c r="K80" s="82">
        <v>6.59</v>
      </c>
      <c r="L80" s="82">
        <f t="shared" si="13"/>
        <v>10.57</v>
      </c>
      <c r="M80" s="82">
        <f t="shared" si="13"/>
        <v>7.03</v>
      </c>
      <c r="N80" s="82">
        <v>4.51</v>
      </c>
      <c r="O80" s="82">
        <v>7.28</v>
      </c>
      <c r="P80" s="82">
        <v>11.85</v>
      </c>
      <c r="Q80" s="86">
        <v>5.33</v>
      </c>
      <c r="R80" s="86"/>
      <c r="S80" s="86">
        <f t="shared" si="16"/>
        <v>11.835188227314205</v>
      </c>
      <c r="T80" s="197">
        <v>5.3151882273142048</v>
      </c>
      <c r="U80" s="198"/>
      <c r="V80" s="199"/>
      <c r="W80" s="86">
        <v>1.74</v>
      </c>
      <c r="X80" s="86">
        <f t="shared" si="14"/>
        <v>2.29</v>
      </c>
      <c r="Y80" s="86">
        <v>0.08</v>
      </c>
      <c r="Z80" s="95">
        <v>8.3800000000000008</v>
      </c>
      <c r="AA80" s="194">
        <v>0.03</v>
      </c>
      <c r="AB80" s="195"/>
      <c r="AC80" s="88">
        <v>2.5099999999999998</v>
      </c>
      <c r="AD80" s="86">
        <v>2.38</v>
      </c>
    </row>
    <row r="81" spans="1:30" x14ac:dyDescent="0.25">
      <c r="A81" s="80">
        <v>5</v>
      </c>
      <c r="B81" s="80" t="s">
        <v>57</v>
      </c>
      <c r="C81" s="81" t="s">
        <v>59</v>
      </c>
      <c r="D81" s="15">
        <v>4649</v>
      </c>
      <c r="E81" s="82">
        <v>46.39</v>
      </c>
      <c r="F81" s="82">
        <f t="shared" si="10"/>
        <v>43.970000000000006</v>
      </c>
      <c r="G81" s="82">
        <f t="shared" si="15"/>
        <v>44.943869586004155</v>
      </c>
      <c r="H81" s="82">
        <f t="shared" si="11"/>
        <v>47.463869586004158</v>
      </c>
      <c r="I81" s="83">
        <f t="shared" si="12"/>
        <v>102.21485009325484</v>
      </c>
      <c r="J81" s="82">
        <v>10.130000000000001</v>
      </c>
      <c r="K81" s="82">
        <v>6.59</v>
      </c>
      <c r="L81" s="82">
        <f t="shared" si="13"/>
        <v>10.57</v>
      </c>
      <c r="M81" s="82">
        <f t="shared" si="13"/>
        <v>7.03</v>
      </c>
      <c r="N81" s="82">
        <v>4.51</v>
      </c>
      <c r="O81" s="82">
        <v>7.28</v>
      </c>
      <c r="P81" s="82">
        <v>11.85</v>
      </c>
      <c r="Q81" s="86">
        <v>5.32</v>
      </c>
      <c r="R81" s="86"/>
      <c r="S81" s="86">
        <f t="shared" si="16"/>
        <v>11.833869586004157</v>
      </c>
      <c r="T81" s="197">
        <v>5.3038695860041578</v>
      </c>
      <c r="U81" s="198"/>
      <c r="V81" s="199"/>
      <c r="W81" s="86">
        <v>1.74</v>
      </c>
      <c r="X81" s="86">
        <f t="shared" si="14"/>
        <v>2.29</v>
      </c>
      <c r="Y81" s="86">
        <v>0.08</v>
      </c>
      <c r="Z81" s="95">
        <v>8.3800000000000008</v>
      </c>
      <c r="AA81" s="194">
        <v>0.03</v>
      </c>
      <c r="AB81" s="195"/>
      <c r="AC81" s="88">
        <v>2.52</v>
      </c>
      <c r="AD81" s="86">
        <v>2.39</v>
      </c>
    </row>
    <row r="82" spans="1:30" x14ac:dyDescent="0.25">
      <c r="A82" s="80">
        <v>6</v>
      </c>
      <c r="B82" s="80" t="s">
        <v>57</v>
      </c>
      <c r="C82" s="81" t="s">
        <v>60</v>
      </c>
      <c r="D82" s="15">
        <v>4644.8999999999996</v>
      </c>
      <c r="E82" s="82">
        <v>46.28</v>
      </c>
      <c r="F82" s="82">
        <f t="shared" si="10"/>
        <v>43.980000000000004</v>
      </c>
      <c r="G82" s="82">
        <f t="shared" si="15"/>
        <v>44.958551250906012</v>
      </c>
      <c r="H82" s="82">
        <f t="shared" si="11"/>
        <v>47.348551250906013</v>
      </c>
      <c r="I82" s="83">
        <f t="shared" si="12"/>
        <v>102.22499147545705</v>
      </c>
      <c r="J82" s="82">
        <v>10.130000000000001</v>
      </c>
      <c r="K82" s="82">
        <v>6.59</v>
      </c>
      <c r="L82" s="82">
        <f t="shared" si="13"/>
        <v>10.57</v>
      </c>
      <c r="M82" s="82">
        <f t="shared" si="13"/>
        <v>7.03</v>
      </c>
      <c r="N82" s="82">
        <v>4.51</v>
      </c>
      <c r="O82" s="82">
        <v>7.28</v>
      </c>
      <c r="P82" s="82">
        <v>11.86</v>
      </c>
      <c r="Q82" s="86">
        <v>5.32</v>
      </c>
      <c r="R82" s="86"/>
      <c r="S82" s="86">
        <f t="shared" si="16"/>
        <v>11.848551250906009</v>
      </c>
      <c r="T82" s="197">
        <v>5.3085512509060111</v>
      </c>
      <c r="U82" s="198"/>
      <c r="V82" s="199"/>
      <c r="W82" s="86">
        <v>1.74</v>
      </c>
      <c r="X82" s="86">
        <f t="shared" si="14"/>
        <v>2.29</v>
      </c>
      <c r="Y82" s="86">
        <v>0.08</v>
      </c>
      <c r="Z82" s="95">
        <v>8.3800000000000008</v>
      </c>
      <c r="AA82" s="194">
        <v>0.03</v>
      </c>
      <c r="AB82" s="195"/>
      <c r="AC82" s="88">
        <v>2.39</v>
      </c>
      <c r="AD82" s="86">
        <v>2.27</v>
      </c>
    </row>
    <row r="83" spans="1:30" x14ac:dyDescent="0.25">
      <c r="A83" s="80">
        <v>7</v>
      </c>
      <c r="B83" s="80" t="s">
        <v>34</v>
      </c>
      <c r="C83" s="81">
        <v>79</v>
      </c>
      <c r="D83" s="15">
        <v>4722</v>
      </c>
      <c r="E83" s="82">
        <v>46.28</v>
      </c>
      <c r="F83" s="82">
        <f t="shared" si="10"/>
        <v>44.03</v>
      </c>
      <c r="G83" s="82">
        <f t="shared" si="15"/>
        <v>45.00851807397995</v>
      </c>
      <c r="H83" s="82">
        <f t="shared" si="11"/>
        <v>47.338518073979948</v>
      </c>
      <c r="I83" s="83">
        <f t="shared" si="12"/>
        <v>102.22238944805801</v>
      </c>
      <c r="J83" s="82">
        <v>10.130000000000001</v>
      </c>
      <c r="K83" s="82">
        <v>6.59</v>
      </c>
      <c r="L83" s="82">
        <f t="shared" si="13"/>
        <v>10.57</v>
      </c>
      <c r="M83" s="82">
        <f t="shared" si="13"/>
        <v>7.03</v>
      </c>
      <c r="N83" s="82">
        <v>4.51</v>
      </c>
      <c r="O83" s="82">
        <v>7.28</v>
      </c>
      <c r="P83" s="82">
        <v>11.91</v>
      </c>
      <c r="Q83" s="86">
        <v>5.63</v>
      </c>
      <c r="R83" s="86"/>
      <c r="S83" s="86">
        <f t="shared" si="16"/>
        <v>11.898518073979952</v>
      </c>
      <c r="T83" s="197">
        <v>5.6185180739799518</v>
      </c>
      <c r="U83" s="198"/>
      <c r="V83" s="199"/>
      <c r="W83" s="86">
        <v>1.74</v>
      </c>
      <c r="X83" s="86">
        <f t="shared" si="14"/>
        <v>2.29</v>
      </c>
      <c r="Y83" s="86">
        <v>0.08</v>
      </c>
      <c r="Z83" s="95">
        <v>8.3800000000000008</v>
      </c>
      <c r="AA83" s="194">
        <v>0.03</v>
      </c>
      <c r="AB83" s="195"/>
      <c r="AC83" s="88">
        <v>2.33</v>
      </c>
      <c r="AD83" s="86">
        <v>2.2200000000000002</v>
      </c>
    </row>
    <row r="84" spans="1:30" x14ac:dyDescent="0.25">
      <c r="A84" s="80">
        <v>8</v>
      </c>
      <c r="B84" s="80" t="s">
        <v>36</v>
      </c>
      <c r="C84" s="81">
        <v>9</v>
      </c>
      <c r="D84" s="15">
        <v>4685.3999999999996</v>
      </c>
      <c r="E84" s="82">
        <v>46.2</v>
      </c>
      <c r="F84" s="82">
        <f t="shared" si="10"/>
        <v>43.570000000000007</v>
      </c>
      <c r="G84" s="82">
        <f t="shared" si="15"/>
        <v>44.542407125396622</v>
      </c>
      <c r="H84" s="82">
        <f t="shared" si="11"/>
        <v>47.262407125396621</v>
      </c>
      <c r="I84" s="83">
        <f t="shared" si="12"/>
        <v>102.23182723295068</v>
      </c>
      <c r="J84" s="82">
        <v>10.130000000000001</v>
      </c>
      <c r="K84" s="82">
        <v>6.59</v>
      </c>
      <c r="L84" s="82">
        <f t="shared" si="13"/>
        <v>10.57</v>
      </c>
      <c r="M84" s="82">
        <f t="shared" si="13"/>
        <v>7.03</v>
      </c>
      <c r="N84" s="82">
        <v>4.51</v>
      </c>
      <c r="O84" s="82">
        <v>7.28</v>
      </c>
      <c r="P84" s="82">
        <v>11.45</v>
      </c>
      <c r="Q84" s="86">
        <v>5.68</v>
      </c>
      <c r="R84" s="86"/>
      <c r="S84" s="86">
        <f t="shared" si="16"/>
        <v>11.432407125396622</v>
      </c>
      <c r="T84" s="197">
        <v>5.6624071253966228</v>
      </c>
      <c r="U84" s="198"/>
      <c r="V84" s="199"/>
      <c r="W84" s="86">
        <v>1.74</v>
      </c>
      <c r="X84" s="86">
        <f t="shared" si="14"/>
        <v>2.29</v>
      </c>
      <c r="Y84" s="86">
        <v>0.08</v>
      </c>
      <c r="Z84" s="95">
        <v>8.3800000000000008</v>
      </c>
      <c r="AA84" s="194">
        <v>0.04</v>
      </c>
      <c r="AB84" s="195"/>
      <c r="AC84" s="88">
        <v>2.72</v>
      </c>
      <c r="AD84" s="86">
        <v>2.59</v>
      </c>
    </row>
    <row r="85" spans="1:30" x14ac:dyDescent="0.25">
      <c r="A85" s="80">
        <v>9</v>
      </c>
      <c r="B85" s="80" t="s">
        <v>61</v>
      </c>
      <c r="C85" s="81">
        <v>4</v>
      </c>
      <c r="D85" s="15">
        <v>5256.3</v>
      </c>
      <c r="E85" s="82">
        <v>44.6</v>
      </c>
      <c r="F85" s="82">
        <f t="shared" si="10"/>
        <v>42.56</v>
      </c>
      <c r="G85" s="82">
        <f t="shared" si="15"/>
        <v>43.544717407809038</v>
      </c>
      <c r="H85" s="82">
        <f t="shared" si="11"/>
        <v>45.654717407809038</v>
      </c>
      <c r="I85" s="83">
        <f t="shared" si="12"/>
        <v>102.31371571383703</v>
      </c>
      <c r="J85" s="82">
        <v>10.130000000000001</v>
      </c>
      <c r="K85" s="82">
        <v>6.59</v>
      </c>
      <c r="L85" s="82">
        <f t="shared" si="13"/>
        <v>10.57</v>
      </c>
      <c r="M85" s="82">
        <f t="shared" si="13"/>
        <v>7.03</v>
      </c>
      <c r="N85" s="82">
        <v>4.51</v>
      </c>
      <c r="O85" s="82">
        <v>7.28</v>
      </c>
      <c r="P85" s="82">
        <v>10.44</v>
      </c>
      <c r="Q85" s="86">
        <v>5.05</v>
      </c>
      <c r="R85" s="86"/>
      <c r="S85" s="86">
        <f t="shared" si="16"/>
        <v>10.434717407809041</v>
      </c>
      <c r="T85" s="197">
        <v>5.0447174078090411</v>
      </c>
      <c r="U85" s="198"/>
      <c r="V85" s="199"/>
      <c r="W85" s="86">
        <v>1.74</v>
      </c>
      <c r="X85" s="86">
        <f t="shared" si="14"/>
        <v>2.29</v>
      </c>
      <c r="Y85" s="86">
        <v>0.08</v>
      </c>
      <c r="Z85" s="95">
        <v>8.3800000000000008</v>
      </c>
      <c r="AA85" s="194">
        <v>0.03</v>
      </c>
      <c r="AB85" s="195"/>
      <c r="AC85" s="88">
        <v>2.11</v>
      </c>
      <c r="AD85" s="86">
        <v>2.0099999999999998</v>
      </c>
    </row>
    <row r="86" spans="1:30" x14ac:dyDescent="0.25">
      <c r="A86" s="80">
        <v>10</v>
      </c>
      <c r="B86" s="80" t="s">
        <v>62</v>
      </c>
      <c r="C86" s="81">
        <v>5</v>
      </c>
      <c r="D86" s="15">
        <v>4661</v>
      </c>
      <c r="E86" s="82">
        <v>46.39</v>
      </c>
      <c r="F86" s="82">
        <f t="shared" si="10"/>
        <v>43.95</v>
      </c>
      <c r="G86" s="82">
        <f t="shared" si="15"/>
        <v>43.412049419723949</v>
      </c>
      <c r="H86" s="82">
        <f t="shared" si="11"/>
        <v>45.952049419723949</v>
      </c>
      <c r="I86" s="83">
        <f t="shared" si="12"/>
        <v>98.775994129064728</v>
      </c>
      <c r="J86" s="82">
        <v>10.130000000000001</v>
      </c>
      <c r="K86" s="82">
        <v>6.59</v>
      </c>
      <c r="L86" s="82">
        <f t="shared" si="13"/>
        <v>10.57</v>
      </c>
      <c r="M86" s="82">
        <f t="shared" si="13"/>
        <v>7.03</v>
      </c>
      <c r="N86" s="82">
        <v>4.51</v>
      </c>
      <c r="O86" s="82">
        <v>7.28</v>
      </c>
      <c r="P86" s="82">
        <v>11.83</v>
      </c>
      <c r="Q86" s="86">
        <v>7.22</v>
      </c>
      <c r="R86" s="86"/>
      <c r="S86" s="86">
        <f t="shared" si="16"/>
        <v>10.30204941972395</v>
      </c>
      <c r="T86" s="197">
        <v>5.6920494197239506</v>
      </c>
      <c r="U86" s="198"/>
      <c r="V86" s="199"/>
      <c r="W86" s="86">
        <v>1.74</v>
      </c>
      <c r="X86" s="86">
        <f t="shared" si="14"/>
        <v>2.29</v>
      </c>
      <c r="Y86" s="86">
        <v>0.08</v>
      </c>
      <c r="Z86" s="95">
        <v>8.3800000000000008</v>
      </c>
      <c r="AA86" s="194">
        <v>0.03</v>
      </c>
      <c r="AB86" s="195"/>
      <c r="AC86" s="88">
        <v>2.54</v>
      </c>
      <c r="AD86" s="86">
        <v>2.41</v>
      </c>
    </row>
    <row r="87" spans="1:30" x14ac:dyDescent="0.25">
      <c r="A87" s="80">
        <v>11</v>
      </c>
      <c r="B87" s="80" t="s">
        <v>62</v>
      </c>
      <c r="C87" s="81">
        <v>15</v>
      </c>
      <c r="D87" s="15">
        <v>4716.8</v>
      </c>
      <c r="E87" s="82">
        <v>46.27</v>
      </c>
      <c r="F87" s="82">
        <f t="shared" si="10"/>
        <v>43.89</v>
      </c>
      <c r="G87" s="82">
        <f t="shared" si="15"/>
        <v>44.877630958559472</v>
      </c>
      <c r="H87" s="82">
        <f t="shared" si="11"/>
        <v>47.347630958559471</v>
      </c>
      <c r="I87" s="83">
        <f t="shared" si="12"/>
        <v>102.25024141845402</v>
      </c>
      <c r="J87" s="82">
        <v>10.130000000000001</v>
      </c>
      <c r="K87" s="82">
        <v>6.59</v>
      </c>
      <c r="L87" s="82">
        <f t="shared" si="13"/>
        <v>10.57</v>
      </c>
      <c r="M87" s="82">
        <f t="shared" si="13"/>
        <v>7.03</v>
      </c>
      <c r="N87" s="82">
        <v>4.51</v>
      </c>
      <c r="O87" s="82">
        <v>7.28</v>
      </c>
      <c r="P87" s="82">
        <v>11.77</v>
      </c>
      <c r="Q87" s="86">
        <v>5.23</v>
      </c>
      <c r="R87" s="86"/>
      <c r="S87" s="86">
        <f t="shared" si="16"/>
        <v>11.767630958559474</v>
      </c>
      <c r="T87" s="197">
        <v>5.2276309585594749</v>
      </c>
      <c r="U87" s="198"/>
      <c r="V87" s="199"/>
      <c r="W87" s="86">
        <v>1.74</v>
      </c>
      <c r="X87" s="86">
        <f t="shared" si="14"/>
        <v>2.29</v>
      </c>
      <c r="Y87" s="86">
        <v>0.08</v>
      </c>
      <c r="Z87" s="95">
        <v>8.3800000000000008</v>
      </c>
      <c r="AA87" s="194">
        <v>0.03</v>
      </c>
      <c r="AB87" s="195"/>
      <c r="AC87" s="88">
        <v>2.4700000000000002</v>
      </c>
      <c r="AD87" s="86">
        <v>2.35</v>
      </c>
    </row>
    <row r="88" spans="1:30" x14ac:dyDescent="0.25">
      <c r="A88" s="80">
        <v>12</v>
      </c>
      <c r="B88" s="80" t="s">
        <v>37</v>
      </c>
      <c r="C88" s="81">
        <v>6</v>
      </c>
      <c r="D88" s="15">
        <v>4641</v>
      </c>
      <c r="E88" s="82">
        <v>45.93</v>
      </c>
      <c r="F88" s="82">
        <f t="shared" si="10"/>
        <v>43.63</v>
      </c>
      <c r="G88" s="82">
        <f t="shared" si="15"/>
        <v>44.606578828988006</v>
      </c>
      <c r="H88" s="82">
        <f t="shared" si="11"/>
        <v>46.996578828988007</v>
      </c>
      <c r="I88" s="83">
        <f t="shared" si="12"/>
        <v>102.23831957136834</v>
      </c>
      <c r="J88" s="82">
        <v>10.130000000000001</v>
      </c>
      <c r="K88" s="82">
        <v>6.59</v>
      </c>
      <c r="L88" s="82">
        <f t="shared" si="13"/>
        <v>10.57</v>
      </c>
      <c r="M88" s="82">
        <f t="shared" si="13"/>
        <v>7.03</v>
      </c>
      <c r="N88" s="82">
        <v>4.51</v>
      </c>
      <c r="O88" s="82">
        <v>7.28</v>
      </c>
      <c r="P88" s="82">
        <v>11.51</v>
      </c>
      <c r="Q88" s="86">
        <v>5.73</v>
      </c>
      <c r="R88" s="86"/>
      <c r="S88" s="86">
        <f t="shared" si="16"/>
        <v>11.496578828988005</v>
      </c>
      <c r="T88" s="197">
        <v>5.7165788289880055</v>
      </c>
      <c r="U88" s="198"/>
      <c r="V88" s="199"/>
      <c r="W88" s="86">
        <v>1.74</v>
      </c>
      <c r="X88" s="86">
        <f t="shared" si="14"/>
        <v>2.29</v>
      </c>
      <c r="Y88" s="86">
        <v>0.08</v>
      </c>
      <c r="Z88" s="95">
        <v>8.3800000000000008</v>
      </c>
      <c r="AA88" s="194">
        <v>0.03</v>
      </c>
      <c r="AB88" s="195"/>
      <c r="AC88" s="88">
        <v>2.39</v>
      </c>
      <c r="AD88" s="86">
        <v>2.27</v>
      </c>
    </row>
    <row r="89" spans="1:30" x14ac:dyDescent="0.25">
      <c r="A89" s="80">
        <v>13</v>
      </c>
      <c r="B89" s="80" t="s">
        <v>37</v>
      </c>
      <c r="C89" s="81">
        <v>11</v>
      </c>
      <c r="D89" s="15">
        <v>4680</v>
      </c>
      <c r="E89" s="82">
        <v>45.83</v>
      </c>
      <c r="F89" s="82">
        <f t="shared" si="10"/>
        <v>43.570000000000007</v>
      </c>
      <c r="G89" s="82">
        <f t="shared" si="15"/>
        <v>44.538940672079775</v>
      </c>
      <c r="H89" s="82">
        <f t="shared" si="11"/>
        <v>46.878940672079779</v>
      </c>
      <c r="I89" s="83">
        <f t="shared" si="12"/>
        <v>102.22387117759872</v>
      </c>
      <c r="J89" s="82">
        <v>10.130000000000001</v>
      </c>
      <c r="K89" s="82">
        <v>6.59</v>
      </c>
      <c r="L89" s="82">
        <f t="shared" si="13"/>
        <v>10.57</v>
      </c>
      <c r="M89" s="82">
        <f t="shared" si="13"/>
        <v>7.03</v>
      </c>
      <c r="N89" s="82">
        <v>4.51</v>
      </c>
      <c r="O89" s="82">
        <v>7.28</v>
      </c>
      <c r="P89" s="82">
        <v>11.45</v>
      </c>
      <c r="Q89" s="86">
        <v>5.69</v>
      </c>
      <c r="R89" s="86"/>
      <c r="S89" s="86">
        <f t="shared" si="16"/>
        <v>11.428940672079772</v>
      </c>
      <c r="T89" s="197">
        <v>5.6689406720797724</v>
      </c>
      <c r="U89" s="198"/>
      <c r="V89" s="199"/>
      <c r="W89" s="86">
        <v>1.74</v>
      </c>
      <c r="X89" s="86">
        <f t="shared" si="14"/>
        <v>2.29</v>
      </c>
      <c r="Y89" s="86">
        <v>0.08</v>
      </c>
      <c r="Z89" s="95">
        <v>8.3800000000000008</v>
      </c>
      <c r="AA89" s="194">
        <v>0.03</v>
      </c>
      <c r="AB89" s="195"/>
      <c r="AC89" s="88">
        <v>2.34</v>
      </c>
      <c r="AD89" s="86">
        <v>2.23</v>
      </c>
    </row>
    <row r="90" spans="1:30" x14ac:dyDescent="0.25">
      <c r="A90" s="80">
        <v>14</v>
      </c>
      <c r="B90" s="80" t="s">
        <v>37</v>
      </c>
      <c r="C90" s="81" t="s">
        <v>63</v>
      </c>
      <c r="D90" s="15">
        <v>4687</v>
      </c>
      <c r="E90" s="82">
        <v>45.99</v>
      </c>
      <c r="F90" s="82">
        <f t="shared" si="10"/>
        <v>43.650000000000006</v>
      </c>
      <c r="G90" s="82">
        <f t="shared" si="15"/>
        <v>44.620474150913878</v>
      </c>
      <c r="H90" s="82">
        <f t="shared" si="11"/>
        <v>47.050474150913878</v>
      </c>
      <c r="I90" s="83">
        <f t="shared" si="12"/>
        <v>102.22330847861139</v>
      </c>
      <c r="J90" s="82">
        <v>10.130000000000001</v>
      </c>
      <c r="K90" s="82">
        <v>6.59</v>
      </c>
      <c r="L90" s="82">
        <f t="shared" si="13"/>
        <v>10.57</v>
      </c>
      <c r="M90" s="82">
        <f t="shared" si="13"/>
        <v>7.03</v>
      </c>
      <c r="N90" s="82">
        <v>4.51</v>
      </c>
      <c r="O90" s="82">
        <v>7.28</v>
      </c>
      <c r="P90" s="82">
        <v>11.53</v>
      </c>
      <c r="Q90" s="86">
        <v>5.68</v>
      </c>
      <c r="R90" s="86"/>
      <c r="S90" s="86">
        <f t="shared" si="16"/>
        <v>11.510474150913875</v>
      </c>
      <c r="T90" s="197">
        <v>5.660474150913875</v>
      </c>
      <c r="U90" s="198"/>
      <c r="V90" s="199"/>
      <c r="W90" s="86">
        <v>1.74</v>
      </c>
      <c r="X90" s="86">
        <f t="shared" si="14"/>
        <v>2.29</v>
      </c>
      <c r="Y90" s="86">
        <v>0.08</v>
      </c>
      <c r="Z90" s="95">
        <v>8.3800000000000008</v>
      </c>
      <c r="AA90" s="194">
        <v>0.03</v>
      </c>
      <c r="AB90" s="195"/>
      <c r="AC90" s="88">
        <v>2.4300000000000002</v>
      </c>
      <c r="AD90" s="86">
        <v>2.31</v>
      </c>
    </row>
    <row r="91" spans="1:30" x14ac:dyDescent="0.25">
      <c r="A91" s="80">
        <v>15</v>
      </c>
      <c r="B91" s="80" t="s">
        <v>37</v>
      </c>
      <c r="C91" s="81" t="s">
        <v>64</v>
      </c>
      <c r="D91" s="15">
        <v>5271.4</v>
      </c>
      <c r="E91" s="82">
        <v>45.09</v>
      </c>
      <c r="F91" s="82">
        <f t="shared" si="10"/>
        <v>43.06</v>
      </c>
      <c r="G91" s="82">
        <f t="shared" si="15"/>
        <v>44.050266743306651</v>
      </c>
      <c r="H91" s="82">
        <f t="shared" si="11"/>
        <v>46.16026674330665</v>
      </c>
      <c r="I91" s="83">
        <f t="shared" si="12"/>
        <v>102.2997369793466</v>
      </c>
      <c r="J91" s="82">
        <v>10.130000000000001</v>
      </c>
      <c r="K91" s="82">
        <v>6.59</v>
      </c>
      <c r="L91" s="82">
        <f t="shared" si="13"/>
        <v>10.57</v>
      </c>
      <c r="M91" s="82">
        <f t="shared" si="13"/>
        <v>7.03</v>
      </c>
      <c r="N91" s="82">
        <v>4.51</v>
      </c>
      <c r="O91" s="82">
        <v>7.28</v>
      </c>
      <c r="P91" s="82">
        <v>10.94</v>
      </c>
      <c r="Q91" s="86">
        <v>5.03</v>
      </c>
      <c r="R91" s="86"/>
      <c r="S91" s="86">
        <f t="shared" si="16"/>
        <v>10.940266743306648</v>
      </c>
      <c r="T91" s="197">
        <v>5.0302667433066484</v>
      </c>
      <c r="U91" s="198"/>
      <c r="V91" s="199"/>
      <c r="W91" s="86">
        <v>1.74</v>
      </c>
      <c r="X91" s="86">
        <f t="shared" si="14"/>
        <v>2.29</v>
      </c>
      <c r="Y91" s="86">
        <v>0.08</v>
      </c>
      <c r="Z91" s="95">
        <v>8.3800000000000008</v>
      </c>
      <c r="AA91" s="194">
        <v>0.03</v>
      </c>
      <c r="AB91" s="195"/>
      <c r="AC91" s="88">
        <v>2.11</v>
      </c>
      <c r="AD91" s="86">
        <v>2</v>
      </c>
    </row>
    <row r="92" spans="1:30" x14ac:dyDescent="0.25">
      <c r="A92" s="80">
        <v>16</v>
      </c>
      <c r="B92" s="80" t="s">
        <v>65</v>
      </c>
      <c r="C92" s="81">
        <v>34</v>
      </c>
      <c r="D92" s="15">
        <v>4662.5</v>
      </c>
      <c r="E92" s="82">
        <v>45.86</v>
      </c>
      <c r="F92" s="82">
        <f t="shared" si="10"/>
        <v>43.34</v>
      </c>
      <c r="G92" s="82">
        <f t="shared" si="15"/>
        <v>44.328512537336906</v>
      </c>
      <c r="H92" s="82">
        <f t="shared" si="11"/>
        <v>46.938512537336905</v>
      </c>
      <c r="I92" s="83">
        <f t="shared" si="12"/>
        <v>102.28083188125727</v>
      </c>
      <c r="J92" s="82">
        <v>10.130000000000001</v>
      </c>
      <c r="K92" s="82">
        <v>6.59</v>
      </c>
      <c r="L92" s="82">
        <f t="shared" si="13"/>
        <v>10.57</v>
      </c>
      <c r="M92" s="82">
        <f t="shared" si="13"/>
        <v>7.03</v>
      </c>
      <c r="N92" s="82">
        <v>4.51</v>
      </c>
      <c r="O92" s="82">
        <v>7.28</v>
      </c>
      <c r="P92" s="82">
        <v>11.22</v>
      </c>
      <c r="Q92" s="86">
        <v>5.29</v>
      </c>
      <c r="R92" s="86"/>
      <c r="S92" s="86">
        <f t="shared" si="16"/>
        <v>11.218512537336908</v>
      </c>
      <c r="T92" s="197">
        <v>5.2885125373369073</v>
      </c>
      <c r="U92" s="198"/>
      <c r="V92" s="199"/>
      <c r="W92" s="86">
        <v>1.74</v>
      </c>
      <c r="X92" s="86">
        <f t="shared" si="14"/>
        <v>2.29</v>
      </c>
      <c r="Y92" s="86">
        <v>0.08</v>
      </c>
      <c r="Z92" s="95">
        <v>8.3800000000000008</v>
      </c>
      <c r="AA92" s="194">
        <v>0.04</v>
      </c>
      <c r="AB92" s="195"/>
      <c r="AC92" s="88">
        <v>2.61</v>
      </c>
      <c r="AD92" s="86">
        <v>2.48</v>
      </c>
    </row>
    <row r="93" spans="1:30" x14ac:dyDescent="0.25">
      <c r="A93" s="80">
        <v>17</v>
      </c>
      <c r="B93" s="80" t="s">
        <v>66</v>
      </c>
      <c r="C93" s="81" t="s">
        <v>67</v>
      </c>
      <c r="D93" s="15">
        <v>4626.2</v>
      </c>
      <c r="E93" s="82">
        <v>46.43</v>
      </c>
      <c r="F93" s="82">
        <f t="shared" si="10"/>
        <v>44.13</v>
      </c>
      <c r="G93" s="82">
        <f t="shared" si="15"/>
        <v>45.104867136166476</v>
      </c>
      <c r="H93" s="82">
        <f t="shared" si="11"/>
        <v>47.494867136166476</v>
      </c>
      <c r="I93" s="83">
        <f t="shared" si="12"/>
        <v>102.20908029949346</v>
      </c>
      <c r="J93" s="82">
        <v>10.130000000000001</v>
      </c>
      <c r="K93" s="82">
        <v>6.59</v>
      </c>
      <c r="L93" s="82">
        <f t="shared" si="13"/>
        <v>10.57</v>
      </c>
      <c r="M93" s="82">
        <f t="shared" si="13"/>
        <v>7.03</v>
      </c>
      <c r="N93" s="82">
        <v>4.51</v>
      </c>
      <c r="O93" s="82">
        <v>7.28</v>
      </c>
      <c r="P93" s="82">
        <v>12.01</v>
      </c>
      <c r="Q93" s="86">
        <v>5.75</v>
      </c>
      <c r="R93" s="86"/>
      <c r="S93" s="86">
        <f t="shared" si="16"/>
        <v>11.994867136166473</v>
      </c>
      <c r="T93" s="197">
        <v>5.7348671361664723</v>
      </c>
      <c r="U93" s="198"/>
      <c r="V93" s="199"/>
      <c r="W93" s="86">
        <v>1.74</v>
      </c>
      <c r="X93" s="86">
        <f t="shared" si="14"/>
        <v>2.29</v>
      </c>
      <c r="Y93" s="86">
        <v>0.08</v>
      </c>
      <c r="Z93" s="95">
        <v>8.3800000000000008</v>
      </c>
      <c r="AA93" s="194">
        <v>0.03</v>
      </c>
      <c r="AB93" s="195"/>
      <c r="AC93" s="88">
        <v>2.39</v>
      </c>
      <c r="AD93" s="86">
        <v>2.27</v>
      </c>
    </row>
    <row r="94" spans="1:30" x14ac:dyDescent="0.25">
      <c r="A94" s="80">
        <v>18</v>
      </c>
      <c r="B94" s="80" t="s">
        <v>66</v>
      </c>
      <c r="C94" s="81" t="s">
        <v>60</v>
      </c>
      <c r="D94" s="15">
        <v>4592</v>
      </c>
      <c r="E94" s="82">
        <v>46.48</v>
      </c>
      <c r="F94" s="82">
        <f t="shared" si="10"/>
        <v>44.150000000000006</v>
      </c>
      <c r="G94" s="82">
        <f t="shared" si="15"/>
        <v>45.127578907955865</v>
      </c>
      <c r="H94" s="82">
        <f t="shared" si="11"/>
        <v>47.537578907955861</v>
      </c>
      <c r="I94" s="83">
        <f t="shared" si="12"/>
        <v>102.21422176207442</v>
      </c>
      <c r="J94" s="82">
        <v>10.130000000000001</v>
      </c>
      <c r="K94" s="82">
        <v>6.59</v>
      </c>
      <c r="L94" s="82">
        <f t="shared" si="13"/>
        <v>10.57</v>
      </c>
      <c r="M94" s="82">
        <f t="shared" si="13"/>
        <v>7.03</v>
      </c>
      <c r="N94" s="82">
        <v>4.51</v>
      </c>
      <c r="O94" s="82">
        <v>7.28</v>
      </c>
      <c r="P94" s="82">
        <v>12.03</v>
      </c>
      <c r="Q94" s="86">
        <v>5.79</v>
      </c>
      <c r="R94" s="86"/>
      <c r="S94" s="86">
        <f t="shared" si="16"/>
        <v>12.017578907955865</v>
      </c>
      <c r="T94" s="197">
        <v>5.7775789079558653</v>
      </c>
      <c r="U94" s="198"/>
      <c r="V94" s="199"/>
      <c r="W94" s="86">
        <v>1.74</v>
      </c>
      <c r="X94" s="86">
        <f t="shared" si="14"/>
        <v>2.29</v>
      </c>
      <c r="Y94" s="86">
        <v>0.08</v>
      </c>
      <c r="Z94" s="95">
        <v>8.3800000000000008</v>
      </c>
      <c r="AA94" s="194">
        <v>0.03</v>
      </c>
      <c r="AB94" s="195"/>
      <c r="AC94" s="88">
        <v>2.41</v>
      </c>
      <c r="AD94" s="86">
        <v>2.2999999999999998</v>
      </c>
    </row>
    <row r="95" spans="1:30" x14ac:dyDescent="0.25">
      <c r="A95" s="80">
        <v>19</v>
      </c>
      <c r="B95" s="80" t="s">
        <v>66</v>
      </c>
      <c r="C95" s="81" t="s">
        <v>68</v>
      </c>
      <c r="D95" s="15">
        <v>4654.8999999999996</v>
      </c>
      <c r="E95" s="82">
        <v>46.44</v>
      </c>
      <c r="F95" s="82">
        <f t="shared" si="10"/>
        <v>44.100000000000009</v>
      </c>
      <c r="G95" s="82">
        <f t="shared" si="15"/>
        <v>45.069508549127441</v>
      </c>
      <c r="H95" s="82">
        <f t="shared" si="11"/>
        <v>47.489508549127443</v>
      </c>
      <c r="I95" s="83">
        <f t="shared" si="12"/>
        <v>102.19843208418919</v>
      </c>
      <c r="J95" s="82">
        <v>10.130000000000001</v>
      </c>
      <c r="K95" s="82">
        <v>6.59</v>
      </c>
      <c r="L95" s="82">
        <f t="shared" si="13"/>
        <v>10.57</v>
      </c>
      <c r="M95" s="82">
        <f t="shared" si="13"/>
        <v>7.03</v>
      </c>
      <c r="N95" s="82">
        <v>4.51</v>
      </c>
      <c r="O95" s="82">
        <v>7.28</v>
      </c>
      <c r="P95" s="82">
        <v>11.98</v>
      </c>
      <c r="Q95" s="86">
        <v>5.72</v>
      </c>
      <c r="R95" s="86"/>
      <c r="S95" s="86">
        <f t="shared" si="16"/>
        <v>11.959508549127444</v>
      </c>
      <c r="T95" s="197">
        <v>5.6995085491274429</v>
      </c>
      <c r="U95" s="198"/>
      <c r="V95" s="199"/>
      <c r="W95" s="86">
        <v>1.74</v>
      </c>
      <c r="X95" s="86">
        <f t="shared" si="14"/>
        <v>2.29</v>
      </c>
      <c r="Y95" s="86">
        <v>0.08</v>
      </c>
      <c r="Z95" s="95">
        <v>8.3800000000000008</v>
      </c>
      <c r="AA95" s="194">
        <v>0.03</v>
      </c>
      <c r="AB95" s="195"/>
      <c r="AC95" s="88">
        <v>2.42</v>
      </c>
      <c r="AD95" s="86">
        <v>2.31</v>
      </c>
    </row>
    <row r="96" spans="1:30" x14ac:dyDescent="0.25">
      <c r="A96" s="80">
        <v>20</v>
      </c>
      <c r="B96" s="80" t="s">
        <v>69</v>
      </c>
      <c r="C96" s="81" t="s">
        <v>70</v>
      </c>
      <c r="D96" s="15">
        <v>4662.6000000000004</v>
      </c>
      <c r="E96" s="82">
        <v>46.48</v>
      </c>
      <c r="F96" s="82">
        <f t="shared" si="10"/>
        <v>44.09</v>
      </c>
      <c r="G96" s="82">
        <f t="shared" si="15"/>
        <v>45.060096157794646</v>
      </c>
      <c r="H96" s="82">
        <f t="shared" si="11"/>
        <v>47.540096157794643</v>
      </c>
      <c r="I96" s="83">
        <f t="shared" si="12"/>
        <v>102.20026345610034</v>
      </c>
      <c r="J96" s="82">
        <v>10.130000000000001</v>
      </c>
      <c r="K96" s="82">
        <v>6.59</v>
      </c>
      <c r="L96" s="82">
        <f t="shared" si="13"/>
        <v>10.57</v>
      </c>
      <c r="M96" s="82">
        <f t="shared" si="13"/>
        <v>7.03</v>
      </c>
      <c r="N96" s="82">
        <v>4.51</v>
      </c>
      <c r="O96" s="82">
        <v>7.28</v>
      </c>
      <c r="P96" s="82">
        <v>11.97</v>
      </c>
      <c r="Q96" s="86">
        <v>5.71</v>
      </c>
      <c r="R96" s="86"/>
      <c r="S96" s="86">
        <f t="shared" si="16"/>
        <v>11.950096157794651</v>
      </c>
      <c r="T96" s="197">
        <v>5.6900961577946489</v>
      </c>
      <c r="U96" s="198"/>
      <c r="V96" s="199"/>
      <c r="W96" s="86">
        <v>1.74</v>
      </c>
      <c r="X96" s="86">
        <f t="shared" si="14"/>
        <v>2.29</v>
      </c>
      <c r="Y96" s="86">
        <v>0.08</v>
      </c>
      <c r="Z96" s="95">
        <v>8.3800000000000008</v>
      </c>
      <c r="AA96" s="194">
        <v>0.03</v>
      </c>
      <c r="AB96" s="195"/>
      <c r="AC96" s="88">
        <v>2.48</v>
      </c>
      <c r="AD96" s="86">
        <v>2.36</v>
      </c>
    </row>
    <row r="97" spans="1:30" x14ac:dyDescent="0.25">
      <c r="A97" s="80">
        <v>21</v>
      </c>
      <c r="B97" s="80" t="s">
        <v>71</v>
      </c>
      <c r="C97" s="81">
        <v>4</v>
      </c>
      <c r="D97" s="15">
        <v>4652</v>
      </c>
      <c r="E97" s="82">
        <v>46.38</v>
      </c>
      <c r="F97" s="82">
        <f t="shared" si="10"/>
        <v>43.970000000000006</v>
      </c>
      <c r="G97" s="82">
        <f t="shared" si="15"/>
        <v>44.960449205789622</v>
      </c>
      <c r="H97" s="82">
        <f t="shared" si="11"/>
        <v>47.460449205789622</v>
      </c>
      <c r="I97" s="83">
        <f t="shared" si="12"/>
        <v>102.25255675640122</v>
      </c>
      <c r="J97" s="82">
        <v>10.130000000000001</v>
      </c>
      <c r="K97" s="82">
        <v>6.59</v>
      </c>
      <c r="L97" s="82">
        <f t="shared" si="13"/>
        <v>10.57</v>
      </c>
      <c r="M97" s="82">
        <f t="shared" si="13"/>
        <v>7.03</v>
      </c>
      <c r="N97" s="82">
        <v>4.51</v>
      </c>
      <c r="O97" s="82">
        <v>7.28</v>
      </c>
      <c r="P97" s="82">
        <v>11.85</v>
      </c>
      <c r="Q97" s="86">
        <v>5.3</v>
      </c>
      <c r="R97" s="86"/>
      <c r="S97" s="86">
        <f t="shared" si="16"/>
        <v>11.850449205789623</v>
      </c>
      <c r="T97" s="197">
        <v>5.300449205789624</v>
      </c>
      <c r="U97" s="198"/>
      <c r="V97" s="199"/>
      <c r="W97" s="86">
        <v>1.74</v>
      </c>
      <c r="X97" s="86">
        <f t="shared" si="14"/>
        <v>2.29</v>
      </c>
      <c r="Y97" s="86">
        <v>0.08</v>
      </c>
      <c r="Z97" s="95">
        <v>8.3800000000000008</v>
      </c>
      <c r="AA97" s="194">
        <v>0.03</v>
      </c>
      <c r="AB97" s="195"/>
      <c r="AC97" s="89">
        <v>2.5</v>
      </c>
      <c r="AD97" s="86">
        <v>2.38</v>
      </c>
    </row>
    <row r="98" spans="1:30" x14ac:dyDescent="0.25">
      <c r="A98" s="80">
        <v>22</v>
      </c>
      <c r="B98" s="80" t="s">
        <v>71</v>
      </c>
      <c r="C98" s="81">
        <v>6</v>
      </c>
      <c r="D98" s="15">
        <v>4623.5</v>
      </c>
      <c r="E98" s="82">
        <v>46.43</v>
      </c>
      <c r="F98" s="82">
        <f t="shared" si="10"/>
        <v>43.980000000000004</v>
      </c>
      <c r="G98" s="82">
        <f t="shared" si="15"/>
        <v>44.96312202991961</v>
      </c>
      <c r="H98" s="82">
        <f t="shared" si="11"/>
        <v>47.503122029919609</v>
      </c>
      <c r="I98" s="83">
        <f t="shared" si="12"/>
        <v>102.23538433360528</v>
      </c>
      <c r="J98" s="82">
        <v>10.130000000000001</v>
      </c>
      <c r="K98" s="82">
        <v>6.59</v>
      </c>
      <c r="L98" s="82">
        <f t="shared" si="13"/>
        <v>10.57</v>
      </c>
      <c r="M98" s="82">
        <f t="shared" si="13"/>
        <v>7.03</v>
      </c>
      <c r="N98" s="82">
        <v>4.51</v>
      </c>
      <c r="O98" s="82">
        <v>7.28</v>
      </c>
      <c r="P98" s="82">
        <v>11.86</v>
      </c>
      <c r="Q98" s="86">
        <v>5.34</v>
      </c>
      <c r="R98" s="86"/>
      <c r="S98" s="86">
        <f t="shared" si="16"/>
        <v>11.853122029919613</v>
      </c>
      <c r="T98" s="197">
        <v>5.3331220299196129</v>
      </c>
      <c r="U98" s="198"/>
      <c r="V98" s="199"/>
      <c r="W98" s="86">
        <v>1.74</v>
      </c>
      <c r="X98" s="86">
        <f t="shared" si="14"/>
        <v>2.29</v>
      </c>
      <c r="Y98" s="86">
        <v>0.08</v>
      </c>
      <c r="Z98" s="95">
        <v>8.3800000000000008</v>
      </c>
      <c r="AA98" s="194">
        <v>0.03</v>
      </c>
      <c r="AB98" s="195"/>
      <c r="AC98" s="88">
        <v>2.54</v>
      </c>
      <c r="AD98" s="86">
        <v>2.42</v>
      </c>
    </row>
    <row r="99" spans="1:30" x14ac:dyDescent="0.25">
      <c r="A99" s="80">
        <v>23</v>
      </c>
      <c r="B99" s="80" t="s">
        <v>72</v>
      </c>
      <c r="C99" s="81">
        <v>7</v>
      </c>
      <c r="D99" s="15">
        <v>4655.8</v>
      </c>
      <c r="E99" s="82">
        <v>46.46</v>
      </c>
      <c r="F99" s="82">
        <f t="shared" si="10"/>
        <v>44.100000000000009</v>
      </c>
      <c r="G99" s="82">
        <f t="shared" si="15"/>
        <v>45.078406792674372</v>
      </c>
      <c r="H99" s="82">
        <f t="shared" si="11"/>
        <v>47.528406792674375</v>
      </c>
      <c r="I99" s="83">
        <f t="shared" si="12"/>
        <v>102.2186095071981</v>
      </c>
      <c r="J99" s="82">
        <v>10.130000000000001</v>
      </c>
      <c r="K99" s="82">
        <v>6.59</v>
      </c>
      <c r="L99" s="82">
        <f t="shared" si="13"/>
        <v>10.57</v>
      </c>
      <c r="M99" s="82">
        <f t="shared" si="13"/>
        <v>7.03</v>
      </c>
      <c r="N99" s="82">
        <v>4.51</v>
      </c>
      <c r="O99" s="82">
        <v>7.28</v>
      </c>
      <c r="P99" s="82">
        <v>11.98</v>
      </c>
      <c r="Q99" s="86">
        <v>5.71</v>
      </c>
      <c r="R99" s="86"/>
      <c r="S99" s="86">
        <f t="shared" si="16"/>
        <v>11.96840679267437</v>
      </c>
      <c r="T99" s="197">
        <v>5.69840679267437</v>
      </c>
      <c r="U99" s="198"/>
      <c r="V99" s="199"/>
      <c r="W99" s="86">
        <v>1.74</v>
      </c>
      <c r="X99" s="86">
        <f t="shared" si="14"/>
        <v>2.29</v>
      </c>
      <c r="Y99" s="86">
        <v>0.08</v>
      </c>
      <c r="Z99" s="95">
        <v>8.3800000000000008</v>
      </c>
      <c r="AA99" s="194">
        <v>0.03</v>
      </c>
      <c r="AB99" s="195"/>
      <c r="AC99" s="88">
        <v>2.4500000000000002</v>
      </c>
      <c r="AD99" s="86">
        <v>2.33</v>
      </c>
    </row>
    <row r="100" spans="1:30" x14ac:dyDescent="0.25">
      <c r="A100" s="80">
        <v>24</v>
      </c>
      <c r="B100" s="80" t="s">
        <v>72</v>
      </c>
      <c r="C100" s="81" t="s">
        <v>73</v>
      </c>
      <c r="D100" s="15">
        <v>4608.7</v>
      </c>
      <c r="E100" s="82">
        <v>46.59</v>
      </c>
      <c r="F100" s="82">
        <f t="shared" si="10"/>
        <v>44.14</v>
      </c>
      <c r="G100" s="82">
        <f t="shared" si="15"/>
        <v>45.116643379984232</v>
      </c>
      <c r="H100" s="82">
        <f t="shared" si="11"/>
        <v>47.656643379984232</v>
      </c>
      <c r="I100" s="83">
        <f t="shared" si="12"/>
        <v>102.212603941967</v>
      </c>
      <c r="J100" s="82">
        <v>10.130000000000001</v>
      </c>
      <c r="K100" s="82">
        <v>6.59</v>
      </c>
      <c r="L100" s="82">
        <f t="shared" si="13"/>
        <v>10.57</v>
      </c>
      <c r="M100" s="82">
        <f t="shared" si="13"/>
        <v>7.03</v>
      </c>
      <c r="N100" s="82">
        <v>4.51</v>
      </c>
      <c r="O100" s="82">
        <v>7.28</v>
      </c>
      <c r="P100" s="82">
        <v>12.02</v>
      </c>
      <c r="Q100" s="86">
        <v>5.77</v>
      </c>
      <c r="R100" s="86"/>
      <c r="S100" s="86">
        <f t="shared" si="16"/>
        <v>12.006643379984233</v>
      </c>
      <c r="T100" s="197">
        <v>5.7566433799842329</v>
      </c>
      <c r="U100" s="198"/>
      <c r="V100" s="199"/>
      <c r="W100" s="86">
        <v>1.74</v>
      </c>
      <c r="X100" s="86">
        <f t="shared" si="14"/>
        <v>2.29</v>
      </c>
      <c r="Y100" s="86">
        <v>0.08</v>
      </c>
      <c r="Z100" s="95">
        <v>8.3800000000000008</v>
      </c>
      <c r="AA100" s="194">
        <v>0.03</v>
      </c>
      <c r="AB100" s="195"/>
      <c r="AC100" s="88">
        <v>2.54</v>
      </c>
      <c r="AD100" s="86">
        <v>2.42</v>
      </c>
    </row>
    <row r="101" spans="1:30" x14ac:dyDescent="0.25">
      <c r="A101" s="80">
        <v>25</v>
      </c>
      <c r="B101" s="80" t="s">
        <v>74</v>
      </c>
      <c r="C101" s="81">
        <v>4</v>
      </c>
      <c r="D101" s="15">
        <v>4628</v>
      </c>
      <c r="E101" s="82">
        <v>45.95</v>
      </c>
      <c r="F101" s="82">
        <f t="shared" si="10"/>
        <v>43.650000000000006</v>
      </c>
      <c r="G101" s="82">
        <f t="shared" si="15"/>
        <v>44.627936409968306</v>
      </c>
      <c r="H101" s="82">
        <f t="shared" si="11"/>
        <v>47.007936409968309</v>
      </c>
      <c r="I101" s="83">
        <f t="shared" si="12"/>
        <v>102.24040414654823</v>
      </c>
      <c r="J101" s="82">
        <v>10.130000000000001</v>
      </c>
      <c r="K101" s="82">
        <v>6.59</v>
      </c>
      <c r="L101" s="82">
        <f t="shared" si="13"/>
        <v>10.57</v>
      </c>
      <c r="M101" s="82">
        <f t="shared" si="13"/>
        <v>7.03</v>
      </c>
      <c r="N101" s="82">
        <v>4.51</v>
      </c>
      <c r="O101" s="82">
        <v>7.28</v>
      </c>
      <c r="P101" s="82">
        <v>11.53</v>
      </c>
      <c r="Q101" s="86">
        <v>5.34</v>
      </c>
      <c r="R101" s="86"/>
      <c r="S101" s="86">
        <f t="shared" si="16"/>
        <v>11.517936409968307</v>
      </c>
      <c r="T101" s="197">
        <v>5.3279364099683084</v>
      </c>
      <c r="U101" s="198"/>
      <c r="V101" s="199"/>
      <c r="W101" s="86">
        <v>1.74</v>
      </c>
      <c r="X101" s="86">
        <f t="shared" si="14"/>
        <v>2.29</v>
      </c>
      <c r="Y101" s="86">
        <v>0.08</v>
      </c>
      <c r="Z101" s="95">
        <v>8.3800000000000008</v>
      </c>
      <c r="AA101" s="194">
        <v>0.03</v>
      </c>
      <c r="AB101" s="195"/>
      <c r="AC101" s="88">
        <v>2.38</v>
      </c>
      <c r="AD101" s="86">
        <v>2.27</v>
      </c>
    </row>
    <row r="102" spans="1:30" x14ac:dyDescent="0.25">
      <c r="A102" s="80">
        <v>26</v>
      </c>
      <c r="B102" s="80" t="s">
        <v>74</v>
      </c>
      <c r="C102" s="81" t="s">
        <v>75</v>
      </c>
      <c r="D102" s="15">
        <v>1811.4</v>
      </c>
      <c r="E102" s="82">
        <v>44.92</v>
      </c>
      <c r="F102" s="82">
        <f t="shared" si="10"/>
        <v>43.17</v>
      </c>
      <c r="G102" s="82">
        <f t="shared" si="15"/>
        <v>44.144978785469803</v>
      </c>
      <c r="H102" s="82">
        <f t="shared" si="11"/>
        <v>45.934978785469802</v>
      </c>
      <c r="I102" s="83">
        <f t="shared" si="12"/>
        <v>102.25846371431504</v>
      </c>
      <c r="J102" s="82">
        <v>10.130000000000001</v>
      </c>
      <c r="K102" s="82">
        <v>6.59</v>
      </c>
      <c r="L102" s="82">
        <f t="shared" si="13"/>
        <v>10.57</v>
      </c>
      <c r="M102" s="82">
        <f t="shared" si="13"/>
        <v>7.03</v>
      </c>
      <c r="N102" s="82">
        <v>4.51</v>
      </c>
      <c r="O102" s="82">
        <v>7.28</v>
      </c>
      <c r="P102" s="82">
        <v>11.05</v>
      </c>
      <c r="Q102" s="86">
        <v>5.46</v>
      </c>
      <c r="R102" s="86"/>
      <c r="S102" s="86">
        <f t="shared" si="16"/>
        <v>11.034978785469804</v>
      </c>
      <c r="T102" s="197">
        <v>5.444978785469802</v>
      </c>
      <c r="U102" s="198"/>
      <c r="V102" s="199"/>
      <c r="W102" s="86">
        <v>1.74</v>
      </c>
      <c r="X102" s="86">
        <f t="shared" si="14"/>
        <v>2.29</v>
      </c>
      <c r="Y102" s="86">
        <v>0.08</v>
      </c>
      <c r="Z102" s="95">
        <v>8.3800000000000008</v>
      </c>
      <c r="AA102" s="194">
        <v>0.04</v>
      </c>
      <c r="AB102" s="195"/>
      <c r="AC102" s="88">
        <v>1.79</v>
      </c>
      <c r="AD102" s="86">
        <v>1.71</v>
      </c>
    </row>
    <row r="103" spans="1:30" x14ac:dyDescent="0.25">
      <c r="A103" s="80">
        <v>27</v>
      </c>
      <c r="B103" s="80" t="s">
        <v>76</v>
      </c>
      <c r="C103" s="81">
        <v>6</v>
      </c>
      <c r="D103" s="15">
        <v>4667</v>
      </c>
      <c r="E103" s="82">
        <v>45.9</v>
      </c>
      <c r="F103" s="82">
        <f t="shared" si="10"/>
        <v>43.59</v>
      </c>
      <c r="G103" s="82">
        <f t="shared" si="15"/>
        <v>44.563413264481106</v>
      </c>
      <c r="H103" s="82">
        <f t="shared" si="11"/>
        <v>46.953413264481107</v>
      </c>
      <c r="I103" s="83">
        <f t="shared" si="12"/>
        <v>102.23311141197775</v>
      </c>
      <c r="J103" s="82">
        <v>10.130000000000001</v>
      </c>
      <c r="K103" s="82">
        <v>6.59</v>
      </c>
      <c r="L103" s="82">
        <f t="shared" si="13"/>
        <v>10.57</v>
      </c>
      <c r="M103" s="82">
        <f t="shared" si="13"/>
        <v>7.03</v>
      </c>
      <c r="N103" s="82">
        <v>4.51</v>
      </c>
      <c r="O103" s="82">
        <v>7.28</v>
      </c>
      <c r="P103" s="82">
        <v>11.47</v>
      </c>
      <c r="Q103" s="86">
        <v>5.3</v>
      </c>
      <c r="R103" s="86"/>
      <c r="S103" s="86">
        <f t="shared" si="16"/>
        <v>11.453413264481108</v>
      </c>
      <c r="T103" s="197">
        <v>5.2834132644811076</v>
      </c>
      <c r="U103" s="198"/>
      <c r="V103" s="199"/>
      <c r="W103" s="86">
        <v>1.74</v>
      </c>
      <c r="X103" s="86">
        <f t="shared" si="14"/>
        <v>2.29</v>
      </c>
      <c r="Y103" s="86">
        <v>0.08</v>
      </c>
      <c r="Z103" s="95">
        <v>8.3800000000000008</v>
      </c>
      <c r="AA103" s="194">
        <v>0.03</v>
      </c>
      <c r="AB103" s="195"/>
      <c r="AC103" s="88">
        <v>2.39</v>
      </c>
      <c r="AD103" s="86">
        <v>2.2799999999999998</v>
      </c>
    </row>
    <row r="104" spans="1:30" x14ac:dyDescent="0.25">
      <c r="A104" s="80">
        <v>28</v>
      </c>
      <c r="B104" s="80" t="s">
        <v>77</v>
      </c>
      <c r="C104" s="81">
        <v>6</v>
      </c>
      <c r="D104" s="15">
        <v>4666</v>
      </c>
      <c r="E104" s="82">
        <v>45.76</v>
      </c>
      <c r="F104" s="82">
        <f t="shared" si="10"/>
        <v>43.330000000000005</v>
      </c>
      <c r="G104" s="82">
        <f t="shared" si="15"/>
        <v>44.3145455862266</v>
      </c>
      <c r="H104" s="82">
        <f t="shared" si="11"/>
        <v>46.834545586226604</v>
      </c>
      <c r="I104" s="83">
        <f t="shared" si="12"/>
        <v>102.27220306075834</v>
      </c>
      <c r="J104" s="82">
        <v>10.130000000000001</v>
      </c>
      <c r="K104" s="82">
        <v>6.59</v>
      </c>
      <c r="L104" s="82">
        <f t="shared" si="13"/>
        <v>10.57</v>
      </c>
      <c r="M104" s="82">
        <f t="shared" si="13"/>
        <v>7.03</v>
      </c>
      <c r="N104" s="82">
        <v>4.51</v>
      </c>
      <c r="O104" s="82">
        <v>7.28</v>
      </c>
      <c r="P104" s="82">
        <v>11.21</v>
      </c>
      <c r="Q104" s="86">
        <v>5.29</v>
      </c>
      <c r="R104" s="86"/>
      <c r="S104" s="86">
        <f t="shared" si="16"/>
        <v>11.204545586226605</v>
      </c>
      <c r="T104" s="197">
        <v>5.2845455862266029</v>
      </c>
      <c r="U104" s="198"/>
      <c r="V104" s="199"/>
      <c r="W104" s="86">
        <v>1.74</v>
      </c>
      <c r="X104" s="86">
        <f t="shared" si="14"/>
        <v>2.29</v>
      </c>
      <c r="Y104" s="86">
        <v>0.08</v>
      </c>
      <c r="Z104" s="95">
        <v>8.3800000000000008</v>
      </c>
      <c r="AA104" s="194">
        <v>0.03</v>
      </c>
      <c r="AB104" s="195"/>
      <c r="AC104" s="125">
        <v>2.52</v>
      </c>
      <c r="AD104" s="86">
        <v>2.4</v>
      </c>
    </row>
    <row r="105" spans="1:30" x14ac:dyDescent="0.25">
      <c r="A105" s="80">
        <v>29</v>
      </c>
      <c r="B105" s="80" t="s">
        <v>159</v>
      </c>
      <c r="C105" s="81">
        <v>11</v>
      </c>
      <c r="D105" s="78"/>
      <c r="E105" s="23"/>
      <c r="F105" s="23"/>
      <c r="G105" s="23"/>
      <c r="H105" s="82">
        <v>39.700000000000003</v>
      </c>
      <c r="I105" s="24"/>
      <c r="J105" s="23"/>
      <c r="K105" s="23"/>
      <c r="L105" s="82">
        <v>6.55</v>
      </c>
      <c r="M105" s="82">
        <v>4.18</v>
      </c>
      <c r="N105" s="82">
        <v>3.62</v>
      </c>
      <c r="O105" s="82">
        <v>6.98</v>
      </c>
      <c r="P105" s="23"/>
      <c r="Q105" s="20"/>
      <c r="R105" s="20"/>
      <c r="S105" s="86">
        <v>12.27</v>
      </c>
      <c r="T105" s="124"/>
      <c r="U105" s="118"/>
      <c r="V105" s="131">
        <v>3.42</v>
      </c>
      <c r="W105" s="20"/>
      <c r="X105" s="86">
        <v>1.07</v>
      </c>
      <c r="Y105" s="86">
        <v>0.09</v>
      </c>
      <c r="Z105" s="95">
        <v>6.76</v>
      </c>
      <c r="AA105" s="17"/>
      <c r="AB105" s="17"/>
      <c r="AC105" s="127">
        <v>2.3616373890650606</v>
      </c>
      <c r="AD105" s="20"/>
    </row>
    <row r="106" spans="1:30" x14ac:dyDescent="0.25">
      <c r="A106" s="80">
        <v>30</v>
      </c>
      <c r="B106" s="80" t="s">
        <v>159</v>
      </c>
      <c r="C106" s="81">
        <v>7</v>
      </c>
      <c r="D106" s="78"/>
      <c r="E106" s="23"/>
      <c r="F106" s="23"/>
      <c r="G106" s="23"/>
      <c r="H106" s="82">
        <v>39.78</v>
      </c>
      <c r="I106" s="24"/>
      <c r="J106" s="23"/>
      <c r="K106" s="23"/>
      <c r="L106" s="82">
        <v>6.55</v>
      </c>
      <c r="M106" s="82">
        <v>4.18</v>
      </c>
      <c r="N106" s="82">
        <v>3.62</v>
      </c>
      <c r="O106" s="82">
        <v>6.98</v>
      </c>
      <c r="P106" s="23"/>
      <c r="Q106" s="20"/>
      <c r="R106" s="20"/>
      <c r="S106" s="86">
        <v>12.321922504794914</v>
      </c>
      <c r="T106" s="124"/>
      <c r="U106" s="118"/>
      <c r="V106" s="131">
        <v>3.42</v>
      </c>
      <c r="W106" s="20"/>
      <c r="X106" s="86">
        <v>1.07</v>
      </c>
      <c r="Y106" s="86">
        <v>0.09</v>
      </c>
      <c r="Z106" s="95">
        <v>6.76</v>
      </c>
      <c r="AA106" s="17"/>
      <c r="AB106" s="17"/>
      <c r="AC106" s="127">
        <v>2.3910192952050835</v>
      </c>
      <c r="AD106" s="20"/>
    </row>
    <row r="107" spans="1:30" x14ac:dyDescent="0.25">
      <c r="A107" s="80">
        <v>31</v>
      </c>
      <c r="B107" s="80" t="s">
        <v>159</v>
      </c>
      <c r="C107" s="81">
        <v>9</v>
      </c>
      <c r="D107" s="78"/>
      <c r="E107" s="23"/>
      <c r="F107" s="23"/>
      <c r="G107" s="23"/>
      <c r="H107" s="82">
        <v>39.71</v>
      </c>
      <c r="I107" s="24"/>
      <c r="J107" s="23"/>
      <c r="K107" s="23"/>
      <c r="L107" s="82">
        <v>6.55</v>
      </c>
      <c r="M107" s="82">
        <v>4.18</v>
      </c>
      <c r="N107" s="82">
        <v>3.62</v>
      </c>
      <c r="O107" s="82">
        <v>6.98</v>
      </c>
      <c r="P107" s="23"/>
      <c r="Q107" s="20"/>
      <c r="R107" s="20"/>
      <c r="S107" s="86">
        <v>12.431911960069044</v>
      </c>
      <c r="T107" s="124"/>
      <c r="U107" s="118"/>
      <c r="V107" s="131">
        <v>3.42</v>
      </c>
      <c r="W107" s="20"/>
      <c r="X107" s="86">
        <v>1.07</v>
      </c>
      <c r="Y107" s="86">
        <v>0.09</v>
      </c>
      <c r="Z107" s="95">
        <v>6.76</v>
      </c>
      <c r="AA107" s="17"/>
      <c r="AB107" s="17"/>
      <c r="AC107" s="127">
        <v>2.2169537399309545</v>
      </c>
      <c r="AD107" s="20"/>
    </row>
    <row r="108" spans="1:30" x14ac:dyDescent="0.25">
      <c r="A108" s="80">
        <v>32</v>
      </c>
      <c r="B108" s="80" t="s">
        <v>160</v>
      </c>
      <c r="C108" s="81">
        <v>11</v>
      </c>
      <c r="D108" s="78"/>
      <c r="E108" s="23"/>
      <c r="F108" s="23"/>
      <c r="G108" s="23"/>
      <c r="H108" s="82">
        <v>38.32</v>
      </c>
      <c r="I108" s="24"/>
      <c r="J108" s="23"/>
      <c r="K108" s="23"/>
      <c r="L108" s="82">
        <v>6.55</v>
      </c>
      <c r="M108" s="82">
        <v>4.18</v>
      </c>
      <c r="N108" s="82">
        <v>3.62</v>
      </c>
      <c r="O108" s="82">
        <v>6.98</v>
      </c>
      <c r="P108" s="23"/>
      <c r="Q108" s="20"/>
      <c r="R108" s="20"/>
      <c r="S108" s="86">
        <v>11.168285088643149</v>
      </c>
      <c r="T108" s="126"/>
      <c r="U108" s="118"/>
      <c r="V108" s="131">
        <v>3.42</v>
      </c>
      <c r="W108" s="20"/>
      <c r="X108" s="86">
        <v>1.07</v>
      </c>
      <c r="Y108" s="86">
        <v>0.09</v>
      </c>
      <c r="Z108" s="95">
        <v>6.76</v>
      </c>
      <c r="AA108" s="17"/>
      <c r="AB108" s="17"/>
      <c r="AC108" s="127">
        <v>2.0837170113568435</v>
      </c>
      <c r="AD108" s="20"/>
    </row>
    <row r="109" spans="1:30" x14ac:dyDescent="0.25">
      <c r="A109" s="80">
        <v>33</v>
      </c>
      <c r="B109" s="80" t="s">
        <v>160</v>
      </c>
      <c r="C109" s="81">
        <v>15</v>
      </c>
      <c r="D109" s="78"/>
      <c r="E109" s="23"/>
      <c r="F109" s="23"/>
      <c r="G109" s="23"/>
      <c r="H109" s="82">
        <v>35.619999999999997</v>
      </c>
      <c r="I109" s="24"/>
      <c r="J109" s="23"/>
      <c r="K109" s="23"/>
      <c r="L109" s="82">
        <v>6.55</v>
      </c>
      <c r="M109" s="82">
        <v>4.18</v>
      </c>
      <c r="N109" s="82">
        <v>3.62</v>
      </c>
      <c r="O109" s="82">
        <v>6.98</v>
      </c>
      <c r="P109" s="23"/>
      <c r="Q109" s="20"/>
      <c r="R109" s="20"/>
      <c r="S109" s="86">
        <v>9.4343878579917853</v>
      </c>
      <c r="T109" s="124"/>
      <c r="U109" s="118"/>
      <c r="V109" s="131">
        <v>3.42</v>
      </c>
      <c r="W109" s="20"/>
      <c r="X109" s="86">
        <v>1.07</v>
      </c>
      <c r="Y109" s="86">
        <v>0.09</v>
      </c>
      <c r="Z109" s="95">
        <v>6.76</v>
      </c>
      <c r="AA109" s="17"/>
      <c r="AB109" s="17"/>
      <c r="AC109" s="127">
        <v>1.1173808420082119</v>
      </c>
      <c r="AD109" s="20"/>
    </row>
    <row r="110" spans="1:30" x14ac:dyDescent="0.25">
      <c r="A110" s="80">
        <v>34</v>
      </c>
      <c r="B110" s="80" t="s">
        <v>160</v>
      </c>
      <c r="C110" s="81">
        <v>17</v>
      </c>
      <c r="D110" s="78"/>
      <c r="E110" s="23"/>
      <c r="F110" s="23"/>
      <c r="G110" s="23"/>
      <c r="H110" s="82">
        <v>39.64</v>
      </c>
      <c r="I110" s="24"/>
      <c r="J110" s="23"/>
      <c r="K110" s="23"/>
      <c r="L110" s="82">
        <v>6.55</v>
      </c>
      <c r="M110" s="82">
        <v>4.18</v>
      </c>
      <c r="N110" s="82">
        <v>3.62</v>
      </c>
      <c r="O110" s="82">
        <v>6.98</v>
      </c>
      <c r="P110" s="23"/>
      <c r="Q110" s="20"/>
      <c r="R110" s="20"/>
      <c r="S110" s="86">
        <v>12.287864976584796</v>
      </c>
      <c r="T110" s="124"/>
      <c r="U110" s="118"/>
      <c r="V110" s="131">
        <v>3.42</v>
      </c>
      <c r="W110" s="20"/>
      <c r="X110" s="86">
        <v>1.07</v>
      </c>
      <c r="Y110" s="86">
        <v>0.09</v>
      </c>
      <c r="Z110" s="95">
        <v>6.76</v>
      </c>
      <c r="AA110" s="17"/>
      <c r="AB110" s="17"/>
      <c r="AC110" s="127">
        <v>2.2857600234152051</v>
      </c>
      <c r="AD110" s="20"/>
    </row>
    <row r="111" spans="1:30" x14ac:dyDescent="0.25">
      <c r="A111" s="80">
        <v>35</v>
      </c>
      <c r="B111" s="80" t="s">
        <v>160</v>
      </c>
      <c r="C111" s="81">
        <v>9</v>
      </c>
      <c r="D111" s="78"/>
      <c r="E111" s="23"/>
      <c r="F111" s="23"/>
      <c r="G111" s="23"/>
      <c r="H111" s="82">
        <v>33.42</v>
      </c>
      <c r="I111" s="24"/>
      <c r="J111" s="23"/>
      <c r="K111" s="23"/>
      <c r="L111" s="82">
        <v>6.55</v>
      </c>
      <c r="M111" s="82">
        <v>4.18</v>
      </c>
      <c r="N111" s="82">
        <v>3.62</v>
      </c>
      <c r="O111" s="82">
        <v>6.98</v>
      </c>
      <c r="P111" s="23"/>
      <c r="Q111" s="20"/>
      <c r="R111" s="20"/>
      <c r="S111" s="86">
        <v>6.2503392037784495</v>
      </c>
      <c r="T111" s="124"/>
      <c r="U111" s="118"/>
      <c r="V111" s="131">
        <v>3.42</v>
      </c>
      <c r="W111" s="20"/>
      <c r="X111" s="86">
        <v>1.07</v>
      </c>
      <c r="Y111" s="86">
        <v>0.09</v>
      </c>
      <c r="Z111" s="95">
        <v>6.76</v>
      </c>
      <c r="AA111" s="17"/>
      <c r="AB111" s="17"/>
      <c r="AC111" s="127">
        <v>2.1020579962215491</v>
      </c>
      <c r="AD111" s="20"/>
    </row>
    <row r="112" spans="1:30" x14ac:dyDescent="0.25">
      <c r="A112" s="80">
        <v>36</v>
      </c>
      <c r="B112" s="80" t="s">
        <v>34</v>
      </c>
      <c r="C112" s="81">
        <v>10</v>
      </c>
      <c r="D112" s="78"/>
      <c r="E112" s="23"/>
      <c r="F112" s="23"/>
      <c r="G112" s="23"/>
      <c r="H112" s="82">
        <v>38.56</v>
      </c>
      <c r="I112" s="24"/>
      <c r="J112" s="23"/>
      <c r="K112" s="23"/>
      <c r="L112" s="82">
        <v>6.55</v>
      </c>
      <c r="M112" s="82">
        <v>4.18</v>
      </c>
      <c r="N112" s="82">
        <v>3.62</v>
      </c>
      <c r="O112" s="82">
        <v>6.98</v>
      </c>
      <c r="P112" s="23"/>
      <c r="Q112" s="20"/>
      <c r="R112" s="20"/>
      <c r="S112" s="86">
        <v>11.924468520946006</v>
      </c>
      <c r="T112" s="124"/>
      <c r="U112" s="118"/>
      <c r="V112" s="131">
        <v>3.42</v>
      </c>
      <c r="W112" s="20"/>
      <c r="X112" s="86">
        <v>1.07</v>
      </c>
      <c r="Y112" s="86">
        <v>0.09</v>
      </c>
      <c r="Z112" s="95">
        <v>6.76</v>
      </c>
      <c r="AA112" s="17"/>
      <c r="AB112" s="17"/>
      <c r="AC112" s="127">
        <v>1.5703441790539905</v>
      </c>
      <c r="AD112" s="20"/>
    </row>
    <row r="113" spans="1:30" x14ac:dyDescent="0.25">
      <c r="A113" s="80">
        <v>37</v>
      </c>
      <c r="B113" s="80" t="s">
        <v>34</v>
      </c>
      <c r="C113" s="81">
        <v>83</v>
      </c>
      <c r="D113" s="78"/>
      <c r="E113" s="23"/>
      <c r="F113" s="23"/>
      <c r="G113" s="23"/>
      <c r="H113" s="82">
        <v>37.97</v>
      </c>
      <c r="I113" s="24"/>
      <c r="J113" s="23"/>
      <c r="K113" s="23"/>
      <c r="L113" s="82">
        <v>6.55</v>
      </c>
      <c r="M113" s="82">
        <v>4.18</v>
      </c>
      <c r="N113" s="82">
        <v>3.62</v>
      </c>
      <c r="O113" s="82">
        <v>6.98</v>
      </c>
      <c r="P113" s="23"/>
      <c r="Q113" s="20"/>
      <c r="R113" s="20"/>
      <c r="S113" s="86">
        <v>11.157475419004843</v>
      </c>
      <c r="T113" s="124"/>
      <c r="U113" s="118"/>
      <c r="V113" s="131">
        <v>3.42</v>
      </c>
      <c r="W113" s="20"/>
      <c r="X113" s="86">
        <v>1.07</v>
      </c>
      <c r="Y113" s="86">
        <v>0.09</v>
      </c>
      <c r="Z113" s="95">
        <v>6.76</v>
      </c>
      <c r="AA113" s="17"/>
      <c r="AB113" s="17"/>
      <c r="AC113" s="127">
        <v>1.7447284809951624</v>
      </c>
      <c r="AD113" s="20"/>
    </row>
    <row r="114" spans="1:30" x14ac:dyDescent="0.25">
      <c r="A114" s="80">
        <v>38</v>
      </c>
      <c r="B114" s="80" t="s">
        <v>161</v>
      </c>
      <c r="C114" s="81">
        <v>6</v>
      </c>
      <c r="D114" s="78"/>
      <c r="E114" s="23"/>
      <c r="F114" s="23"/>
      <c r="G114" s="23"/>
      <c r="H114" s="82">
        <v>35.979999999999997</v>
      </c>
      <c r="I114" s="24"/>
      <c r="J114" s="23"/>
      <c r="K114" s="23"/>
      <c r="L114" s="82">
        <v>6.55</v>
      </c>
      <c r="M114" s="82">
        <v>4.18</v>
      </c>
      <c r="N114" s="82">
        <v>3.62</v>
      </c>
      <c r="O114" s="82">
        <v>6.98</v>
      </c>
      <c r="P114" s="23"/>
      <c r="Q114" s="20"/>
      <c r="R114" s="20"/>
      <c r="S114" s="86">
        <v>8.3030496577954107</v>
      </c>
      <c r="T114" s="124"/>
      <c r="U114" s="118"/>
      <c r="V114" s="131">
        <v>3.42</v>
      </c>
      <c r="W114" s="20"/>
      <c r="X114" s="86">
        <v>1.07</v>
      </c>
      <c r="Y114" s="86">
        <v>0.09</v>
      </c>
      <c r="Z114" s="95">
        <v>6.76</v>
      </c>
      <c r="AA114" s="17"/>
      <c r="AB114" s="17"/>
      <c r="AC114" s="127">
        <v>2.6108464422045894</v>
      </c>
      <c r="AD114" s="20"/>
    </row>
    <row r="115" spans="1:30" x14ac:dyDescent="0.25">
      <c r="A115" s="80">
        <v>39</v>
      </c>
      <c r="B115" s="80" t="s">
        <v>162</v>
      </c>
      <c r="C115" s="81">
        <v>2</v>
      </c>
      <c r="D115" s="78"/>
      <c r="E115" s="23"/>
      <c r="F115" s="23"/>
      <c r="G115" s="23"/>
      <c r="H115" s="82">
        <v>39.72</v>
      </c>
      <c r="I115" s="24"/>
      <c r="J115" s="23"/>
      <c r="K115" s="23"/>
      <c r="L115" s="82">
        <v>6.55</v>
      </c>
      <c r="M115" s="82">
        <v>4.18</v>
      </c>
      <c r="N115" s="82">
        <v>3.62</v>
      </c>
      <c r="O115" s="82">
        <v>6.98</v>
      </c>
      <c r="P115" s="23"/>
      <c r="Q115" s="20"/>
      <c r="R115" s="20"/>
      <c r="S115" s="86">
        <v>12.234470328931575</v>
      </c>
      <c r="T115" s="124"/>
      <c r="U115" s="118"/>
      <c r="V115" s="131">
        <v>3.42</v>
      </c>
      <c r="W115" s="20"/>
      <c r="X115" s="86">
        <v>1.07</v>
      </c>
      <c r="Y115" s="86">
        <v>0.09</v>
      </c>
      <c r="Z115" s="95">
        <v>6.76</v>
      </c>
      <c r="AA115" s="17"/>
      <c r="AB115" s="17"/>
      <c r="AC115" s="127">
        <v>2.4149776710684265</v>
      </c>
      <c r="AD115" s="20"/>
    </row>
    <row r="116" spans="1:30" x14ac:dyDescent="0.25">
      <c r="A116" s="80">
        <v>40</v>
      </c>
      <c r="B116" s="80" t="s">
        <v>62</v>
      </c>
      <c r="C116" s="81">
        <v>17</v>
      </c>
      <c r="D116" s="78"/>
      <c r="E116" s="23"/>
      <c r="F116" s="23"/>
      <c r="G116" s="23"/>
      <c r="H116" s="82">
        <v>37.24</v>
      </c>
      <c r="I116" s="24"/>
      <c r="J116" s="23"/>
      <c r="K116" s="23"/>
      <c r="L116" s="82">
        <v>6.55</v>
      </c>
      <c r="M116" s="82">
        <v>4.18</v>
      </c>
      <c r="N116" s="82">
        <v>3.62</v>
      </c>
      <c r="O116" s="82">
        <v>6.98</v>
      </c>
      <c r="P116" s="23"/>
      <c r="Q116" s="20"/>
      <c r="R116" s="20"/>
      <c r="S116" s="86">
        <v>9.7987759317313756</v>
      </c>
      <c r="T116" s="124"/>
      <c r="U116" s="118"/>
      <c r="V116" s="131">
        <v>3.42</v>
      </c>
      <c r="W116" s="20"/>
      <c r="X116" s="86">
        <v>1.07</v>
      </c>
      <c r="Y116" s="86">
        <v>0.09</v>
      </c>
      <c r="Z116" s="95">
        <v>6.76</v>
      </c>
      <c r="AA116" s="17"/>
      <c r="AB116" s="17"/>
      <c r="AC116" s="127">
        <v>2.3744138682686113</v>
      </c>
      <c r="AD116" s="20"/>
    </row>
    <row r="117" spans="1:30" x14ac:dyDescent="0.25">
      <c r="A117" s="80">
        <v>41</v>
      </c>
      <c r="B117" s="80" t="s">
        <v>62</v>
      </c>
      <c r="C117" s="81">
        <v>20</v>
      </c>
      <c r="D117" s="78"/>
      <c r="E117" s="23"/>
      <c r="F117" s="23"/>
      <c r="G117" s="23"/>
      <c r="H117" s="82">
        <v>39.57</v>
      </c>
      <c r="I117" s="24"/>
      <c r="J117" s="23"/>
      <c r="K117" s="23"/>
      <c r="L117" s="82">
        <v>6.55</v>
      </c>
      <c r="M117" s="82">
        <v>4.18</v>
      </c>
      <c r="N117" s="82">
        <v>3.62</v>
      </c>
      <c r="O117" s="82">
        <v>6.98</v>
      </c>
      <c r="P117" s="23"/>
      <c r="Q117" s="20"/>
      <c r="R117" s="20"/>
      <c r="S117" s="86">
        <v>11.847293501860293</v>
      </c>
      <c r="T117" s="124"/>
      <c r="U117" s="118"/>
      <c r="V117" s="131">
        <v>3.42</v>
      </c>
      <c r="W117" s="20"/>
      <c r="X117" s="86">
        <v>1.07</v>
      </c>
      <c r="Y117" s="86">
        <v>0.09</v>
      </c>
      <c r="Z117" s="95">
        <v>6.76</v>
      </c>
      <c r="AA117" s="17"/>
      <c r="AB117" s="17"/>
      <c r="AC117" s="127">
        <v>2.6534199981397077</v>
      </c>
      <c r="AD117" s="20"/>
    </row>
    <row r="118" spans="1:30" x14ac:dyDescent="0.25">
      <c r="A118" s="80">
        <v>42</v>
      </c>
      <c r="B118" s="80" t="s">
        <v>74</v>
      </c>
      <c r="C118" s="81">
        <v>33</v>
      </c>
      <c r="D118" s="78"/>
      <c r="E118" s="23"/>
      <c r="F118" s="23"/>
      <c r="G118" s="23"/>
      <c r="H118" s="82">
        <v>39.729999999999997</v>
      </c>
      <c r="I118" s="24"/>
      <c r="J118" s="23"/>
      <c r="K118" s="23"/>
      <c r="L118" s="82">
        <v>6.55</v>
      </c>
      <c r="M118" s="82">
        <v>4.18</v>
      </c>
      <c r="N118" s="82">
        <v>3.62</v>
      </c>
      <c r="O118" s="82">
        <v>6.98</v>
      </c>
      <c r="P118" s="23"/>
      <c r="Q118" s="20"/>
      <c r="R118" s="20"/>
      <c r="S118" s="86">
        <v>12.253890855605537</v>
      </c>
      <c r="T118" s="124"/>
      <c r="U118" s="118"/>
      <c r="V118" s="131">
        <v>3.42</v>
      </c>
      <c r="W118" s="20"/>
      <c r="X118" s="86">
        <v>1.07</v>
      </c>
      <c r="Y118" s="86">
        <v>0.09</v>
      </c>
      <c r="Z118" s="95">
        <v>6.76</v>
      </c>
      <c r="AA118" s="17"/>
      <c r="AB118" s="17"/>
      <c r="AC118" s="127">
        <v>2.4055571443944639</v>
      </c>
      <c r="AD118" s="20"/>
    </row>
    <row r="119" spans="1:30" x14ac:dyDescent="0.25">
      <c r="A119" s="80">
        <v>43</v>
      </c>
      <c r="B119" s="80" t="s">
        <v>74</v>
      </c>
      <c r="C119" s="81" t="s">
        <v>163</v>
      </c>
      <c r="D119" s="78"/>
      <c r="E119" s="23"/>
      <c r="F119" s="23"/>
      <c r="G119" s="23"/>
      <c r="H119" s="82">
        <v>39.72</v>
      </c>
      <c r="I119" s="24"/>
      <c r="J119" s="23"/>
      <c r="K119" s="23"/>
      <c r="L119" s="82">
        <v>6.55</v>
      </c>
      <c r="M119" s="82">
        <v>4.18</v>
      </c>
      <c r="N119" s="82">
        <v>3.62</v>
      </c>
      <c r="O119" s="82">
        <v>6.98</v>
      </c>
      <c r="P119" s="23"/>
      <c r="Q119" s="20"/>
      <c r="R119" s="20"/>
      <c r="S119" s="86">
        <v>12.244592327091292</v>
      </c>
      <c r="T119" s="124"/>
      <c r="U119" s="118"/>
      <c r="V119" s="131">
        <v>3.42</v>
      </c>
      <c r="W119" s="20"/>
      <c r="X119" s="86">
        <v>1.07</v>
      </c>
      <c r="Y119" s="86">
        <v>0.09</v>
      </c>
      <c r="Z119" s="95">
        <v>6.76</v>
      </c>
      <c r="AA119" s="17"/>
      <c r="AB119" s="17"/>
      <c r="AC119" s="127">
        <v>2.4048556729087021</v>
      </c>
      <c r="AD119" s="20"/>
    </row>
    <row r="120" spans="1:30" x14ac:dyDescent="0.25">
      <c r="A120" s="80">
        <v>44</v>
      </c>
      <c r="B120" s="80" t="s">
        <v>76</v>
      </c>
      <c r="C120" s="81" t="s">
        <v>164</v>
      </c>
      <c r="D120" s="78"/>
      <c r="E120" s="23"/>
      <c r="F120" s="23"/>
      <c r="G120" s="23"/>
      <c r="H120" s="82">
        <v>39.72</v>
      </c>
      <c r="I120" s="24"/>
      <c r="J120" s="23"/>
      <c r="K120" s="23"/>
      <c r="L120" s="82">
        <v>6.55</v>
      </c>
      <c r="M120" s="82">
        <v>4.18</v>
      </c>
      <c r="N120" s="82">
        <v>3.62</v>
      </c>
      <c r="O120" s="82">
        <v>6.98</v>
      </c>
      <c r="P120" s="23"/>
      <c r="Q120" s="20"/>
      <c r="R120" s="20"/>
      <c r="S120" s="86">
        <v>12.325523440342755</v>
      </c>
      <c r="T120" s="124"/>
      <c r="U120" s="118"/>
      <c r="V120" s="131">
        <v>3.42</v>
      </c>
      <c r="W120" s="20"/>
      <c r="X120" s="86">
        <v>1.07</v>
      </c>
      <c r="Y120" s="86">
        <v>0.09</v>
      </c>
      <c r="Z120" s="95">
        <v>6.76</v>
      </c>
      <c r="AA120" s="17"/>
      <c r="AB120" s="17"/>
      <c r="AC120" s="127">
        <v>2.3239245596572466</v>
      </c>
      <c r="AD120" s="20"/>
    </row>
    <row r="121" spans="1:30" x14ac:dyDescent="0.25">
      <c r="A121" s="80">
        <v>45</v>
      </c>
      <c r="B121" s="80" t="s">
        <v>34</v>
      </c>
      <c r="C121" s="81">
        <v>22</v>
      </c>
      <c r="D121" s="78"/>
      <c r="E121" s="23"/>
      <c r="F121" s="23"/>
      <c r="G121" s="23"/>
      <c r="H121" s="82">
        <v>41.63</v>
      </c>
      <c r="I121" s="24"/>
      <c r="J121" s="23"/>
      <c r="K121" s="23"/>
      <c r="L121" s="82">
        <v>6.55</v>
      </c>
      <c r="M121" s="82">
        <v>4.18</v>
      </c>
      <c r="N121" s="82">
        <v>3.62</v>
      </c>
      <c r="O121" s="82">
        <v>6.98</v>
      </c>
      <c r="P121" s="23"/>
      <c r="Q121" s="20"/>
      <c r="R121" s="20"/>
      <c r="S121" s="86">
        <v>14.23882297806766</v>
      </c>
      <c r="T121" s="124"/>
      <c r="U121" s="118"/>
      <c r="V121" s="131">
        <v>3.42</v>
      </c>
      <c r="W121" s="20"/>
      <c r="X121" s="86">
        <v>1.07</v>
      </c>
      <c r="Y121" s="86">
        <v>0.09</v>
      </c>
      <c r="Z121" s="95">
        <v>6.76</v>
      </c>
      <c r="AA121" s="17"/>
      <c r="AB121" s="17"/>
      <c r="AC121" s="127">
        <v>2.3248567219323384</v>
      </c>
      <c r="AD121" s="20"/>
    </row>
    <row r="122" spans="1:30" x14ac:dyDescent="0.25">
      <c r="A122" s="80">
        <v>46</v>
      </c>
      <c r="B122" s="80" t="s">
        <v>74</v>
      </c>
      <c r="C122" s="81">
        <v>32</v>
      </c>
      <c r="D122" s="78"/>
      <c r="E122" s="23"/>
      <c r="F122" s="23"/>
      <c r="G122" s="23"/>
      <c r="H122" s="82">
        <v>29.11</v>
      </c>
      <c r="I122" s="24"/>
      <c r="J122" s="23"/>
      <c r="K122" s="23"/>
      <c r="L122" s="82">
        <v>6.55</v>
      </c>
      <c r="M122" s="82">
        <v>4.18</v>
      </c>
      <c r="N122" s="82">
        <v>3.62</v>
      </c>
      <c r="O122" s="82">
        <v>6.98</v>
      </c>
      <c r="P122" s="23"/>
      <c r="Q122" s="20"/>
      <c r="R122" s="20"/>
      <c r="S122" s="86">
        <v>3.76</v>
      </c>
      <c r="T122" s="126"/>
      <c r="U122" s="118"/>
      <c r="V122" s="131">
        <v>3.42</v>
      </c>
      <c r="W122" s="20"/>
      <c r="X122" s="86">
        <v>1.07</v>
      </c>
      <c r="Y122" s="86">
        <v>0.09</v>
      </c>
      <c r="Z122" s="95">
        <v>6.76</v>
      </c>
      <c r="AA122" s="17"/>
      <c r="AB122" s="17"/>
      <c r="AC122" s="127">
        <v>0.27677852570720629</v>
      </c>
      <c r="AD122" s="20"/>
    </row>
    <row r="123" spans="1:30" x14ac:dyDescent="0.25">
      <c r="A123" s="16"/>
      <c r="B123" s="16"/>
      <c r="C123" s="17"/>
      <c r="D123" s="78"/>
      <c r="E123" s="23"/>
      <c r="F123" s="23"/>
      <c r="G123" s="23"/>
      <c r="H123" s="23"/>
      <c r="I123" s="24"/>
      <c r="J123" s="23"/>
      <c r="K123" s="23"/>
      <c r="L123" s="23"/>
      <c r="M123" s="23"/>
      <c r="N123" s="23"/>
      <c r="O123" s="23"/>
      <c r="P123" s="23"/>
      <c r="Q123" s="20"/>
      <c r="R123" s="20"/>
      <c r="S123" s="20"/>
      <c r="T123" s="117"/>
      <c r="U123" s="118"/>
      <c r="V123" s="130"/>
      <c r="W123" s="20"/>
      <c r="X123" s="20"/>
      <c r="Y123" s="20"/>
      <c r="Z123" s="96"/>
      <c r="AA123" s="17"/>
      <c r="AB123" s="17"/>
      <c r="AC123" s="137"/>
      <c r="AD123" s="20"/>
    </row>
    <row r="124" spans="1:30" x14ac:dyDescent="0.25">
      <c r="A124" s="16"/>
      <c r="B124" s="16"/>
      <c r="C124" s="17"/>
      <c r="D124" s="78"/>
      <c r="E124" s="23"/>
      <c r="F124" s="23"/>
      <c r="G124" s="23"/>
      <c r="H124" s="23"/>
      <c r="I124" s="24"/>
      <c r="J124" s="23"/>
      <c r="K124" s="23"/>
      <c r="L124" s="23"/>
      <c r="M124" s="23"/>
      <c r="N124" s="23"/>
      <c r="O124" s="23"/>
      <c r="P124" s="23"/>
      <c r="Q124" s="20"/>
      <c r="R124" s="20"/>
      <c r="S124" s="20"/>
      <c r="T124" s="117"/>
      <c r="U124" s="118"/>
      <c r="V124" s="130"/>
      <c r="W124" s="20"/>
      <c r="X124" s="20"/>
      <c r="Y124" s="20"/>
      <c r="Z124" s="96"/>
      <c r="AA124" s="17"/>
      <c r="AB124" s="17"/>
      <c r="AC124" s="137"/>
      <c r="AD124" s="20"/>
    </row>
    <row r="125" spans="1:30" x14ac:dyDescent="0.25">
      <c r="A125" s="16"/>
      <c r="B125" s="16"/>
      <c r="C125" s="17"/>
      <c r="D125" s="78"/>
      <c r="E125" s="23"/>
      <c r="F125" s="23"/>
      <c r="G125" s="23"/>
      <c r="H125" s="23"/>
      <c r="I125" s="24"/>
      <c r="J125" s="23"/>
      <c r="K125" s="23"/>
      <c r="L125" s="23"/>
      <c r="M125" s="23"/>
      <c r="N125" s="23"/>
      <c r="O125" s="23"/>
      <c r="P125" s="23"/>
      <c r="Q125" s="20"/>
      <c r="R125" s="20"/>
      <c r="S125" s="20"/>
      <c r="T125" s="117"/>
      <c r="U125" s="118"/>
      <c r="V125" s="130"/>
      <c r="W125" s="20"/>
      <c r="X125" s="20"/>
      <c r="Y125" s="20"/>
      <c r="Z125" s="96"/>
      <c r="AA125" s="17"/>
      <c r="AB125" s="17"/>
      <c r="AC125" s="137"/>
      <c r="AD125" s="20"/>
    </row>
    <row r="126" spans="1:30" x14ac:dyDescent="0.25">
      <c r="A126" s="16"/>
      <c r="B126" s="16"/>
      <c r="C126" s="17"/>
      <c r="D126" s="78"/>
      <c r="E126" s="23"/>
      <c r="F126" s="23"/>
      <c r="G126" s="23"/>
      <c r="H126" s="23"/>
      <c r="I126" s="24"/>
      <c r="J126" s="23"/>
      <c r="K126" s="23"/>
      <c r="L126" s="23"/>
      <c r="M126" s="23"/>
      <c r="N126" s="23"/>
      <c r="O126" s="23"/>
      <c r="P126" s="23"/>
      <c r="Q126" s="20"/>
      <c r="R126" s="20"/>
      <c r="S126" s="20"/>
      <c r="T126" s="117"/>
      <c r="U126" s="118"/>
      <c r="V126" s="118"/>
      <c r="W126" s="20"/>
      <c r="X126" s="20"/>
      <c r="Y126" s="20"/>
      <c r="Z126" s="96"/>
      <c r="AA126" s="17"/>
      <c r="AB126" s="17"/>
      <c r="AC126" s="17"/>
      <c r="AD126" s="20"/>
    </row>
    <row r="127" spans="1:30" x14ac:dyDescent="0.25">
      <c r="A127" s="168" t="s">
        <v>78</v>
      </c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</row>
    <row r="128" spans="1:30" ht="12" customHeight="1" x14ac:dyDescent="0.25">
      <c r="A128" s="16"/>
      <c r="B128" s="16"/>
      <c r="C128" s="17"/>
      <c r="D128" s="18"/>
      <c r="E128" s="17"/>
      <c r="F128" s="17"/>
      <c r="G128" s="17"/>
      <c r="H128" s="17"/>
      <c r="I128" s="27"/>
      <c r="J128" s="16"/>
      <c r="K128" s="16"/>
      <c r="L128" s="16"/>
      <c r="M128" s="16"/>
      <c r="N128" s="16"/>
      <c r="O128" s="20"/>
      <c r="P128" s="16"/>
      <c r="Q128" s="16"/>
      <c r="R128" s="16"/>
      <c r="S128" s="16"/>
      <c r="T128" s="16"/>
      <c r="U128" s="21"/>
      <c r="V128" s="22"/>
      <c r="W128" s="16"/>
      <c r="X128" s="16"/>
      <c r="Y128" s="16"/>
      <c r="Z128" s="16"/>
      <c r="AA128" s="16"/>
      <c r="AB128" s="16"/>
      <c r="AC128" s="16"/>
      <c r="AD128" s="16"/>
    </row>
    <row r="129" spans="1:30" ht="15" customHeight="1" x14ac:dyDescent="0.25">
      <c r="A129" s="169" t="s">
        <v>1</v>
      </c>
      <c r="B129" s="169" t="s">
        <v>2</v>
      </c>
      <c r="C129" s="157" t="s">
        <v>3</v>
      </c>
      <c r="D129" s="172" t="s">
        <v>4</v>
      </c>
      <c r="E129" s="155" t="s">
        <v>5</v>
      </c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56"/>
    </row>
    <row r="130" spans="1:30" ht="12.75" customHeight="1" x14ac:dyDescent="0.25">
      <c r="A130" s="170"/>
      <c r="B130" s="170"/>
      <c r="C130" s="158"/>
      <c r="D130" s="173"/>
      <c r="E130" s="159" t="s">
        <v>9</v>
      </c>
      <c r="F130" s="159" t="s">
        <v>49</v>
      </c>
      <c r="G130" s="159" t="s">
        <v>50</v>
      </c>
      <c r="H130" s="159" t="s">
        <v>9</v>
      </c>
      <c r="I130" s="56"/>
      <c r="J130" s="176" t="s">
        <v>11</v>
      </c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8"/>
    </row>
    <row r="131" spans="1:30" ht="13.15" customHeight="1" x14ac:dyDescent="0.25">
      <c r="A131" s="170"/>
      <c r="B131" s="170"/>
      <c r="C131" s="158"/>
      <c r="D131" s="173"/>
      <c r="E131" s="160"/>
      <c r="F131" s="160"/>
      <c r="G131" s="160"/>
      <c r="H131" s="160"/>
      <c r="I131" s="57"/>
      <c r="J131" s="161" t="s">
        <v>12</v>
      </c>
      <c r="K131" s="162"/>
      <c r="L131" s="161" t="s">
        <v>13</v>
      </c>
      <c r="M131" s="162"/>
      <c r="N131" s="159" t="s">
        <v>14</v>
      </c>
      <c r="O131" s="159" t="s">
        <v>15</v>
      </c>
      <c r="P131" s="179" t="s">
        <v>16</v>
      </c>
      <c r="Q131" s="185"/>
      <c r="R131" s="180"/>
      <c r="S131" s="179" t="s">
        <v>17</v>
      </c>
      <c r="T131" s="185"/>
      <c r="U131" s="185"/>
      <c r="V131" s="180"/>
      <c r="W131" s="159" t="s">
        <v>51</v>
      </c>
      <c r="X131" s="157" t="s">
        <v>51</v>
      </c>
      <c r="Y131" s="159" t="s">
        <v>20</v>
      </c>
      <c r="Z131" s="157" t="s">
        <v>52</v>
      </c>
      <c r="AA131" s="161" t="s">
        <v>53</v>
      </c>
      <c r="AB131" s="162"/>
      <c r="AC131" s="157" t="s">
        <v>23</v>
      </c>
      <c r="AD131" s="157" t="s">
        <v>54</v>
      </c>
    </row>
    <row r="132" spans="1:30" ht="12.75" customHeight="1" x14ac:dyDescent="0.25">
      <c r="A132" s="170"/>
      <c r="B132" s="170"/>
      <c r="C132" s="158"/>
      <c r="D132" s="173"/>
      <c r="E132" s="160"/>
      <c r="F132" s="160"/>
      <c r="G132" s="160"/>
      <c r="H132" s="160"/>
      <c r="I132" s="58"/>
      <c r="J132" s="163"/>
      <c r="K132" s="164"/>
      <c r="L132" s="163"/>
      <c r="M132" s="164"/>
      <c r="N132" s="160"/>
      <c r="O132" s="160" t="s">
        <v>25</v>
      </c>
      <c r="P132" s="181"/>
      <c r="Q132" s="186"/>
      <c r="R132" s="182"/>
      <c r="S132" s="181"/>
      <c r="T132" s="186"/>
      <c r="U132" s="186"/>
      <c r="V132" s="182"/>
      <c r="W132" s="160" t="s">
        <v>26</v>
      </c>
      <c r="X132" s="158"/>
      <c r="Y132" s="160" t="s">
        <v>27</v>
      </c>
      <c r="Z132" s="158"/>
      <c r="AA132" s="163"/>
      <c r="AB132" s="164"/>
      <c r="AC132" s="158"/>
      <c r="AD132" s="158"/>
    </row>
    <row r="133" spans="1:30" ht="12.75" customHeight="1" x14ac:dyDescent="0.25">
      <c r="A133" s="170"/>
      <c r="B133" s="170"/>
      <c r="C133" s="158"/>
      <c r="D133" s="173"/>
      <c r="E133" s="160"/>
      <c r="F133" s="160"/>
      <c r="G133" s="160"/>
      <c r="H133" s="160"/>
      <c r="I133" s="58"/>
      <c r="J133" s="163"/>
      <c r="K133" s="164"/>
      <c r="L133" s="163"/>
      <c r="M133" s="164"/>
      <c r="N133" s="160"/>
      <c r="O133" s="160"/>
      <c r="P133" s="181"/>
      <c r="Q133" s="186"/>
      <c r="R133" s="182"/>
      <c r="S133" s="181"/>
      <c r="T133" s="186"/>
      <c r="U133" s="186"/>
      <c r="V133" s="182"/>
      <c r="W133" s="160" t="s">
        <v>28</v>
      </c>
      <c r="X133" s="158"/>
      <c r="Y133" s="160"/>
      <c r="Z133" s="158"/>
      <c r="AA133" s="163"/>
      <c r="AB133" s="164"/>
      <c r="AC133" s="158"/>
      <c r="AD133" s="158"/>
    </row>
    <row r="134" spans="1:30" ht="51.6" customHeight="1" x14ac:dyDescent="0.25">
      <c r="A134" s="170"/>
      <c r="B134" s="170"/>
      <c r="C134" s="158"/>
      <c r="D134" s="173"/>
      <c r="E134" s="160"/>
      <c r="F134" s="160"/>
      <c r="G134" s="160"/>
      <c r="H134" s="160"/>
      <c r="I134" s="56"/>
      <c r="J134" s="165"/>
      <c r="K134" s="166"/>
      <c r="L134" s="165"/>
      <c r="M134" s="166"/>
      <c r="N134" s="160"/>
      <c r="O134" s="160"/>
      <c r="P134" s="183"/>
      <c r="Q134" s="187"/>
      <c r="R134" s="184"/>
      <c r="S134" s="183"/>
      <c r="T134" s="187"/>
      <c r="U134" s="187"/>
      <c r="V134" s="184"/>
      <c r="W134" s="160"/>
      <c r="X134" s="158"/>
      <c r="Y134" s="160"/>
      <c r="Z134" s="158"/>
      <c r="AA134" s="163"/>
      <c r="AB134" s="164"/>
      <c r="AC134" s="158"/>
      <c r="AD134" s="158"/>
    </row>
    <row r="135" spans="1:30" ht="251.25" customHeight="1" x14ac:dyDescent="0.25">
      <c r="A135" s="171"/>
      <c r="B135" s="171"/>
      <c r="C135" s="159"/>
      <c r="D135" s="174"/>
      <c r="E135" s="160"/>
      <c r="F135" s="160"/>
      <c r="G135" s="160"/>
      <c r="H135" s="160"/>
      <c r="I135" s="59"/>
      <c r="J135" s="60" t="s">
        <v>29</v>
      </c>
      <c r="K135" s="37" t="s">
        <v>30</v>
      </c>
      <c r="L135" s="60" t="s">
        <v>29</v>
      </c>
      <c r="M135" s="37" t="s">
        <v>30</v>
      </c>
      <c r="N135" s="160"/>
      <c r="O135" s="160"/>
      <c r="P135" s="60" t="s">
        <v>29</v>
      </c>
      <c r="Q135" s="37" t="s">
        <v>31</v>
      </c>
      <c r="R135" s="97" t="s">
        <v>32</v>
      </c>
      <c r="S135" s="60" t="s">
        <v>29</v>
      </c>
      <c r="T135" s="37" t="s">
        <v>31</v>
      </c>
      <c r="U135" s="12" t="s">
        <v>33</v>
      </c>
      <c r="V135" s="13" t="s">
        <v>32</v>
      </c>
      <c r="W135" s="160"/>
      <c r="X135" s="159"/>
      <c r="Y135" s="160"/>
      <c r="Z135" s="159"/>
      <c r="AA135" s="165"/>
      <c r="AB135" s="166"/>
      <c r="AC135" s="159"/>
      <c r="AD135" s="159"/>
    </row>
    <row r="136" spans="1:30" s="14" customFormat="1" ht="13.5" customHeight="1" x14ac:dyDescent="0.25">
      <c r="A136" s="62">
        <v>1</v>
      </c>
      <c r="B136" s="62">
        <v>2</v>
      </c>
      <c r="C136" s="63">
        <v>3</v>
      </c>
      <c r="D136" s="64"/>
      <c r="E136" s="63">
        <v>4</v>
      </c>
      <c r="F136" s="63"/>
      <c r="G136" s="63"/>
      <c r="H136" s="63">
        <v>4</v>
      </c>
      <c r="I136" s="65"/>
      <c r="J136" s="63">
        <v>5</v>
      </c>
      <c r="K136" s="63">
        <v>6</v>
      </c>
      <c r="L136" s="63">
        <v>5</v>
      </c>
      <c r="M136" s="63">
        <v>6</v>
      </c>
      <c r="N136" s="63">
        <v>7</v>
      </c>
      <c r="O136" s="63">
        <v>8</v>
      </c>
      <c r="P136" s="63">
        <v>9</v>
      </c>
      <c r="Q136" s="63">
        <v>10</v>
      </c>
      <c r="R136" s="63"/>
      <c r="S136" s="63">
        <v>9</v>
      </c>
      <c r="T136" s="63">
        <v>10</v>
      </c>
      <c r="U136" s="66"/>
      <c r="V136" s="67">
        <v>11</v>
      </c>
      <c r="W136" s="63">
        <v>11</v>
      </c>
      <c r="X136" s="63">
        <v>12</v>
      </c>
      <c r="Y136" s="63">
        <v>13</v>
      </c>
      <c r="Z136" s="25">
        <v>14</v>
      </c>
      <c r="AA136" s="155">
        <v>14</v>
      </c>
      <c r="AB136" s="156"/>
      <c r="AC136" s="63">
        <v>15</v>
      </c>
      <c r="AD136" s="63">
        <v>15</v>
      </c>
    </row>
    <row r="137" spans="1:30" x14ac:dyDescent="0.25">
      <c r="A137" s="80">
        <v>1</v>
      </c>
      <c r="B137" s="80" t="s">
        <v>79</v>
      </c>
      <c r="C137" s="81" t="s">
        <v>80</v>
      </c>
      <c r="D137" s="15">
        <v>5031.7</v>
      </c>
      <c r="E137" s="82">
        <v>44.01</v>
      </c>
      <c r="F137" s="82">
        <f t="shared" ref="F137:F200" si="17">J137+N137+O137+P137+W137+Y137+Z137</f>
        <v>41.720000000000006</v>
      </c>
      <c r="G137" s="82">
        <f>L137+N137+O137+S137+X137+Y137+Z137</f>
        <v>42.811802697829094</v>
      </c>
      <c r="H137" s="82">
        <f t="shared" ref="H137:H168" si="18">L137+N137+O137+S137+X137+Y137+Z137+AC137</f>
        <v>45.171802697829094</v>
      </c>
      <c r="I137" s="83">
        <f t="shared" ref="I137:I200" si="19">G137/F137*100</f>
        <v>102.61697674455678</v>
      </c>
      <c r="J137" s="82">
        <v>10.130000000000001</v>
      </c>
      <c r="K137" s="82">
        <v>6.59</v>
      </c>
      <c r="L137" s="82">
        <f t="shared" ref="L137:M200" si="20">J137+0.44</f>
        <v>10.57</v>
      </c>
      <c r="M137" s="82">
        <f t="shared" si="20"/>
        <v>7.03</v>
      </c>
      <c r="N137" s="82">
        <v>4.51</v>
      </c>
      <c r="O137" s="82">
        <v>7.28</v>
      </c>
      <c r="P137" s="82">
        <v>9.6</v>
      </c>
      <c r="Q137" s="82">
        <v>4.13</v>
      </c>
      <c r="R137" s="82">
        <v>0.11</v>
      </c>
      <c r="S137" s="82">
        <f t="shared" ref="S137:S200" si="21">P137-Q137-R137+T137+V137</f>
        <v>9.7018026978290965</v>
      </c>
      <c r="T137" s="82">
        <v>4.1132517110850539</v>
      </c>
      <c r="U137" s="84">
        <v>13800</v>
      </c>
      <c r="V137" s="85">
        <f t="shared" ref="V137:V200" si="22">U137/D137/12</f>
        <v>0.22855098674404276</v>
      </c>
      <c r="W137" s="86">
        <v>1.74</v>
      </c>
      <c r="X137" s="86">
        <f t="shared" ref="X137:X200" si="23">W137+0.55</f>
        <v>2.29</v>
      </c>
      <c r="Y137" s="82">
        <v>0.08</v>
      </c>
      <c r="Z137" s="87">
        <v>8.3800000000000008</v>
      </c>
      <c r="AA137" s="150">
        <v>0.04</v>
      </c>
      <c r="AB137" s="151"/>
      <c r="AC137" s="88">
        <v>2.36</v>
      </c>
      <c r="AD137" s="82">
        <v>2.25</v>
      </c>
    </row>
    <row r="138" spans="1:30" x14ac:dyDescent="0.25">
      <c r="A138" s="80">
        <v>2</v>
      </c>
      <c r="B138" s="80" t="s">
        <v>57</v>
      </c>
      <c r="C138" s="81">
        <v>4</v>
      </c>
      <c r="D138" s="15">
        <v>7357.7</v>
      </c>
      <c r="E138" s="82">
        <v>46.24</v>
      </c>
      <c r="F138" s="82">
        <f t="shared" si="17"/>
        <v>44.000000000000007</v>
      </c>
      <c r="G138" s="82">
        <f t="shared" ref="G138:G200" si="24">L138+N138+O138+S138+X138+Y138+Z138</f>
        <v>44.993398066605963</v>
      </c>
      <c r="H138" s="82">
        <f t="shared" si="18"/>
        <v>47.303398066605965</v>
      </c>
      <c r="I138" s="83">
        <f t="shared" si="19"/>
        <v>102.25772287864989</v>
      </c>
      <c r="J138" s="82">
        <v>10.130000000000001</v>
      </c>
      <c r="K138" s="82">
        <v>6.59</v>
      </c>
      <c r="L138" s="82">
        <f t="shared" si="20"/>
        <v>10.57</v>
      </c>
      <c r="M138" s="82">
        <f t="shared" si="20"/>
        <v>7.03</v>
      </c>
      <c r="N138" s="82">
        <v>4.51</v>
      </c>
      <c r="O138" s="82">
        <v>7.28</v>
      </c>
      <c r="P138" s="82">
        <v>11.88</v>
      </c>
      <c r="Q138" s="82">
        <v>5.38</v>
      </c>
      <c r="R138" s="82">
        <v>0.11</v>
      </c>
      <c r="S138" s="82">
        <f t="shared" si="21"/>
        <v>11.88339806660596</v>
      </c>
      <c r="T138" s="82">
        <v>5.3620164301344175</v>
      </c>
      <c r="U138" s="84">
        <v>11600</v>
      </c>
      <c r="V138" s="85">
        <f t="shared" si="22"/>
        <v>0.1313816364715423</v>
      </c>
      <c r="W138" s="86">
        <v>1.74</v>
      </c>
      <c r="X138" s="86">
        <f t="shared" si="23"/>
        <v>2.29</v>
      </c>
      <c r="Y138" s="82">
        <v>0.08</v>
      </c>
      <c r="Z138" s="87">
        <v>8.3800000000000008</v>
      </c>
      <c r="AA138" s="150">
        <v>0.04</v>
      </c>
      <c r="AB138" s="151"/>
      <c r="AC138" s="88">
        <v>2.31</v>
      </c>
      <c r="AD138" s="82">
        <v>2.2000000000000002</v>
      </c>
    </row>
    <row r="139" spans="1:30" x14ac:dyDescent="0.25">
      <c r="A139" s="80">
        <v>3</v>
      </c>
      <c r="B139" s="80" t="s">
        <v>57</v>
      </c>
      <c r="C139" s="81">
        <v>6</v>
      </c>
      <c r="D139" s="15">
        <v>2020.1</v>
      </c>
      <c r="E139" s="82">
        <v>45.87</v>
      </c>
      <c r="F139" s="82">
        <f t="shared" si="17"/>
        <v>43.7</v>
      </c>
      <c r="G139" s="82">
        <f t="shared" si="24"/>
        <v>46.16994163193241</v>
      </c>
      <c r="H139" s="82">
        <f t="shared" si="18"/>
        <v>48.429941631932408</v>
      </c>
      <c r="I139" s="83">
        <f t="shared" si="19"/>
        <v>105.65204034767142</v>
      </c>
      <c r="J139" s="82">
        <v>10.130000000000001</v>
      </c>
      <c r="K139" s="82">
        <v>6.59</v>
      </c>
      <c r="L139" s="82">
        <f t="shared" si="20"/>
        <v>10.57</v>
      </c>
      <c r="M139" s="82">
        <f t="shared" si="20"/>
        <v>7.03</v>
      </c>
      <c r="N139" s="82">
        <v>4.51</v>
      </c>
      <c r="O139" s="82">
        <v>7.28</v>
      </c>
      <c r="P139" s="82">
        <v>11.58</v>
      </c>
      <c r="Q139" s="82">
        <v>4.79</v>
      </c>
      <c r="R139" s="82">
        <v>0.11</v>
      </c>
      <c r="S139" s="82">
        <f t="shared" si="21"/>
        <v>13.059941631932412</v>
      </c>
      <c r="T139" s="82">
        <v>6.219058507334621</v>
      </c>
      <c r="U139" s="84">
        <v>3900</v>
      </c>
      <c r="V139" s="85">
        <f t="shared" si="22"/>
        <v>0.16088312459779219</v>
      </c>
      <c r="W139" s="86">
        <v>1.74</v>
      </c>
      <c r="X139" s="86">
        <f t="shared" si="23"/>
        <v>2.29</v>
      </c>
      <c r="Y139" s="82">
        <v>0.08</v>
      </c>
      <c r="Z139" s="87">
        <v>8.3800000000000008</v>
      </c>
      <c r="AA139" s="150">
        <v>0.02</v>
      </c>
      <c r="AB139" s="151"/>
      <c r="AC139" s="88">
        <v>2.2599999999999998</v>
      </c>
      <c r="AD139" s="82">
        <v>2.15</v>
      </c>
    </row>
    <row r="140" spans="1:30" x14ac:dyDescent="0.25">
      <c r="A140" s="80">
        <v>4</v>
      </c>
      <c r="B140" s="80" t="s">
        <v>57</v>
      </c>
      <c r="C140" s="81">
        <v>8</v>
      </c>
      <c r="D140" s="15">
        <v>3630.5</v>
      </c>
      <c r="E140" s="82">
        <v>46.28</v>
      </c>
      <c r="F140" s="82">
        <f t="shared" si="17"/>
        <v>44.040000000000006</v>
      </c>
      <c r="G140" s="82">
        <f t="shared" si="24"/>
        <v>45.082466366616167</v>
      </c>
      <c r="H140" s="82">
        <f t="shared" si="18"/>
        <v>47.392466366616169</v>
      </c>
      <c r="I140" s="83">
        <f t="shared" si="19"/>
        <v>102.36708984245269</v>
      </c>
      <c r="J140" s="82">
        <v>10.130000000000001</v>
      </c>
      <c r="K140" s="82">
        <v>6.59</v>
      </c>
      <c r="L140" s="82">
        <f t="shared" si="20"/>
        <v>10.57</v>
      </c>
      <c r="M140" s="82">
        <f t="shared" si="20"/>
        <v>7.03</v>
      </c>
      <c r="N140" s="82">
        <v>4.51</v>
      </c>
      <c r="O140" s="82">
        <v>7.28</v>
      </c>
      <c r="P140" s="82">
        <v>11.92</v>
      </c>
      <c r="Q140" s="82">
        <v>5.45</v>
      </c>
      <c r="R140" s="82">
        <v>0.11</v>
      </c>
      <c r="S140" s="82">
        <f t="shared" si="21"/>
        <v>11.972466366616169</v>
      </c>
      <c r="T140" s="82">
        <v>5.433427666712574</v>
      </c>
      <c r="U140" s="84">
        <v>7800</v>
      </c>
      <c r="V140" s="85">
        <f t="shared" si="22"/>
        <v>0.17903869990359456</v>
      </c>
      <c r="W140" s="86">
        <v>1.74</v>
      </c>
      <c r="X140" s="86">
        <f t="shared" si="23"/>
        <v>2.29</v>
      </c>
      <c r="Y140" s="82">
        <v>0.08</v>
      </c>
      <c r="Z140" s="87">
        <v>8.3800000000000008</v>
      </c>
      <c r="AA140" s="150">
        <v>0.04</v>
      </c>
      <c r="AB140" s="151"/>
      <c r="AC140" s="88">
        <v>2.31</v>
      </c>
      <c r="AD140" s="82">
        <v>2.2000000000000002</v>
      </c>
    </row>
    <row r="141" spans="1:30" x14ac:dyDescent="0.25">
      <c r="A141" s="80">
        <v>5</v>
      </c>
      <c r="B141" s="80" t="s">
        <v>57</v>
      </c>
      <c r="C141" s="81">
        <v>13</v>
      </c>
      <c r="D141" s="15">
        <v>7373</v>
      </c>
      <c r="E141" s="82">
        <v>46.17</v>
      </c>
      <c r="F141" s="82">
        <f t="shared" si="17"/>
        <v>43.870000000000005</v>
      </c>
      <c r="G141" s="82">
        <f t="shared" si="24"/>
        <v>44.907334165197341</v>
      </c>
      <c r="H141" s="82">
        <f t="shared" si="18"/>
        <v>47.277334165197338</v>
      </c>
      <c r="I141" s="83">
        <f t="shared" si="19"/>
        <v>102.36456385957906</v>
      </c>
      <c r="J141" s="82">
        <v>10.130000000000001</v>
      </c>
      <c r="K141" s="82">
        <v>6.59</v>
      </c>
      <c r="L141" s="82">
        <f t="shared" si="20"/>
        <v>10.57</v>
      </c>
      <c r="M141" s="82">
        <f t="shared" si="20"/>
        <v>7.03</v>
      </c>
      <c r="N141" s="82">
        <v>4.51</v>
      </c>
      <c r="O141" s="82">
        <v>7.28</v>
      </c>
      <c r="P141" s="82">
        <v>11.75</v>
      </c>
      <c r="Q141" s="82">
        <v>5.0199999999999996</v>
      </c>
      <c r="R141" s="82">
        <v>0.11</v>
      </c>
      <c r="S141" s="82">
        <f t="shared" si="21"/>
        <v>11.797334165197341</v>
      </c>
      <c r="T141" s="82">
        <v>5.0010151634341513</v>
      </c>
      <c r="U141" s="84">
        <v>15600</v>
      </c>
      <c r="V141" s="85">
        <f t="shared" si="22"/>
        <v>0.17631900176319001</v>
      </c>
      <c r="W141" s="86">
        <v>1.74</v>
      </c>
      <c r="X141" s="86">
        <f t="shared" si="23"/>
        <v>2.29</v>
      </c>
      <c r="Y141" s="82">
        <v>0.08</v>
      </c>
      <c r="Z141" s="87">
        <v>8.3800000000000008</v>
      </c>
      <c r="AA141" s="150">
        <v>0.04</v>
      </c>
      <c r="AB141" s="151"/>
      <c r="AC141" s="88">
        <v>2.37</v>
      </c>
      <c r="AD141" s="82">
        <v>2.2599999999999998</v>
      </c>
    </row>
    <row r="142" spans="1:30" x14ac:dyDescent="0.25">
      <c r="A142" s="80">
        <v>6</v>
      </c>
      <c r="B142" s="80" t="s">
        <v>57</v>
      </c>
      <c r="C142" s="81">
        <v>15</v>
      </c>
      <c r="D142" s="15">
        <v>5399.1</v>
      </c>
      <c r="E142" s="82">
        <v>46.62</v>
      </c>
      <c r="F142" s="82">
        <f t="shared" si="17"/>
        <v>44.03</v>
      </c>
      <c r="G142" s="82">
        <f t="shared" si="24"/>
        <v>45.070958996128979</v>
      </c>
      <c r="H142" s="82">
        <f t="shared" si="18"/>
        <v>47.750958996128979</v>
      </c>
      <c r="I142" s="83">
        <f t="shared" si="19"/>
        <v>102.36420394305922</v>
      </c>
      <c r="J142" s="82">
        <v>10.130000000000001</v>
      </c>
      <c r="K142" s="82">
        <v>6.59</v>
      </c>
      <c r="L142" s="82">
        <f t="shared" si="20"/>
        <v>10.57</v>
      </c>
      <c r="M142" s="82">
        <f t="shared" si="20"/>
        <v>7.03</v>
      </c>
      <c r="N142" s="82">
        <v>4.51</v>
      </c>
      <c r="O142" s="82">
        <v>7.28</v>
      </c>
      <c r="P142" s="82">
        <v>11.91</v>
      </c>
      <c r="Q142" s="82">
        <v>5.5</v>
      </c>
      <c r="R142" s="82">
        <v>0.11</v>
      </c>
      <c r="S142" s="82">
        <f t="shared" si="21"/>
        <v>11.960958996128982</v>
      </c>
      <c r="T142" s="82">
        <v>5.4803733429645671</v>
      </c>
      <c r="U142" s="84">
        <v>11700</v>
      </c>
      <c r="V142" s="85">
        <f t="shared" si="22"/>
        <v>0.1805856531644163</v>
      </c>
      <c r="W142" s="86">
        <v>1.74</v>
      </c>
      <c r="X142" s="86">
        <f t="shared" si="23"/>
        <v>2.29</v>
      </c>
      <c r="Y142" s="82">
        <v>0.08</v>
      </c>
      <c r="Z142" s="87">
        <v>8.3800000000000008</v>
      </c>
      <c r="AA142" s="150">
        <v>0.04</v>
      </c>
      <c r="AB142" s="151"/>
      <c r="AC142" s="88">
        <v>2.68</v>
      </c>
      <c r="AD142" s="82">
        <v>2.5499999999999998</v>
      </c>
    </row>
    <row r="143" spans="1:30" x14ac:dyDescent="0.25">
      <c r="A143" s="80">
        <v>7</v>
      </c>
      <c r="B143" s="80" t="s">
        <v>57</v>
      </c>
      <c r="C143" s="81">
        <v>17</v>
      </c>
      <c r="D143" s="15">
        <v>9028.5</v>
      </c>
      <c r="E143" s="82">
        <v>46.44</v>
      </c>
      <c r="F143" s="82">
        <f t="shared" si="17"/>
        <v>44.06</v>
      </c>
      <c r="G143" s="82">
        <f t="shared" si="24"/>
        <v>44.969235516420227</v>
      </c>
      <c r="H143" s="82">
        <f t="shared" si="18"/>
        <v>47.41923551642023</v>
      </c>
      <c r="I143" s="83">
        <f t="shared" si="19"/>
        <v>102.06363031416301</v>
      </c>
      <c r="J143" s="82">
        <v>10.130000000000001</v>
      </c>
      <c r="K143" s="82">
        <v>6.59</v>
      </c>
      <c r="L143" s="82">
        <f t="shared" si="20"/>
        <v>10.57</v>
      </c>
      <c r="M143" s="82">
        <f t="shared" si="20"/>
        <v>7.03</v>
      </c>
      <c r="N143" s="82">
        <v>4.51</v>
      </c>
      <c r="O143" s="82">
        <v>7.28</v>
      </c>
      <c r="P143" s="82">
        <v>11.94</v>
      </c>
      <c r="Q143" s="82">
        <v>5.48</v>
      </c>
      <c r="R143" s="82">
        <v>0.11</v>
      </c>
      <c r="S143" s="82">
        <f t="shared" si="21"/>
        <v>11.859235516420224</v>
      </c>
      <c r="T143" s="82">
        <v>5.4621623591958803</v>
      </c>
      <c r="U143" s="84">
        <v>5100</v>
      </c>
      <c r="V143" s="85">
        <f t="shared" si="22"/>
        <v>4.707315722434513E-2</v>
      </c>
      <c r="W143" s="86">
        <v>1.74</v>
      </c>
      <c r="X143" s="86">
        <f t="shared" si="23"/>
        <v>2.29</v>
      </c>
      <c r="Y143" s="82">
        <v>0.08</v>
      </c>
      <c r="Z143" s="87">
        <v>8.3800000000000008</v>
      </c>
      <c r="AA143" s="150">
        <v>0.04</v>
      </c>
      <c r="AB143" s="151"/>
      <c r="AC143" s="88">
        <v>2.4500000000000002</v>
      </c>
      <c r="AD143" s="82">
        <v>2.34</v>
      </c>
    </row>
    <row r="144" spans="1:30" x14ac:dyDescent="0.25">
      <c r="A144" s="80">
        <v>8</v>
      </c>
      <c r="B144" s="80" t="s">
        <v>34</v>
      </c>
      <c r="C144" s="81" t="s">
        <v>81</v>
      </c>
      <c r="D144" s="15">
        <v>6019</v>
      </c>
      <c r="E144" s="82">
        <v>46.1</v>
      </c>
      <c r="F144" s="82">
        <f t="shared" si="17"/>
        <v>43.84</v>
      </c>
      <c r="G144" s="82">
        <f t="shared" si="24"/>
        <v>44.919657410201026</v>
      </c>
      <c r="H144" s="82">
        <f t="shared" si="18"/>
        <v>47.269657410201027</v>
      </c>
      <c r="I144" s="83">
        <f t="shared" si="19"/>
        <v>102.46272219480159</v>
      </c>
      <c r="J144" s="82">
        <v>10.130000000000001</v>
      </c>
      <c r="K144" s="82">
        <v>6.59</v>
      </c>
      <c r="L144" s="82">
        <f t="shared" si="20"/>
        <v>10.57</v>
      </c>
      <c r="M144" s="82">
        <f t="shared" si="20"/>
        <v>7.03</v>
      </c>
      <c r="N144" s="82">
        <v>4.51</v>
      </c>
      <c r="O144" s="82">
        <v>7.28</v>
      </c>
      <c r="P144" s="82">
        <v>11.72</v>
      </c>
      <c r="Q144" s="82">
        <v>5.17</v>
      </c>
      <c r="R144" s="82">
        <v>0.11</v>
      </c>
      <c r="S144" s="82">
        <f t="shared" si="21"/>
        <v>11.80965741020103</v>
      </c>
      <c r="T144" s="82">
        <v>5.1578282026914772</v>
      </c>
      <c r="U144" s="84">
        <v>15300</v>
      </c>
      <c r="V144" s="85">
        <f t="shared" si="22"/>
        <v>0.21182920750955306</v>
      </c>
      <c r="W144" s="86">
        <v>1.74</v>
      </c>
      <c r="X144" s="86">
        <f t="shared" si="23"/>
        <v>2.29</v>
      </c>
      <c r="Y144" s="82">
        <v>0.08</v>
      </c>
      <c r="Z144" s="87">
        <v>8.3800000000000008</v>
      </c>
      <c r="AA144" s="150">
        <v>0.02</v>
      </c>
      <c r="AB144" s="151"/>
      <c r="AC144" s="88">
        <v>2.35</v>
      </c>
      <c r="AD144" s="82">
        <v>2.2400000000000002</v>
      </c>
    </row>
    <row r="145" spans="1:30" x14ac:dyDescent="0.25">
      <c r="A145" s="80">
        <v>9</v>
      </c>
      <c r="B145" s="80" t="s">
        <v>34</v>
      </c>
      <c r="C145" s="81" t="s">
        <v>82</v>
      </c>
      <c r="D145" s="15">
        <v>5515</v>
      </c>
      <c r="E145" s="82">
        <v>46.22</v>
      </c>
      <c r="F145" s="82">
        <f t="shared" si="17"/>
        <v>44.000000000000007</v>
      </c>
      <c r="G145" s="82">
        <f t="shared" si="24"/>
        <v>45.037458516047145</v>
      </c>
      <c r="H145" s="82">
        <f t="shared" si="18"/>
        <v>47.327458516047145</v>
      </c>
      <c r="I145" s="83">
        <f t="shared" si="19"/>
        <v>102.35786026374349</v>
      </c>
      <c r="J145" s="82">
        <v>10.130000000000001</v>
      </c>
      <c r="K145" s="82">
        <v>6.59</v>
      </c>
      <c r="L145" s="82">
        <f t="shared" si="20"/>
        <v>10.57</v>
      </c>
      <c r="M145" s="82">
        <f t="shared" si="20"/>
        <v>7.03</v>
      </c>
      <c r="N145" s="82">
        <v>4.51</v>
      </c>
      <c r="O145" s="82">
        <v>7.28</v>
      </c>
      <c r="P145" s="82">
        <v>11.88</v>
      </c>
      <c r="Q145" s="82">
        <v>5.38</v>
      </c>
      <c r="R145" s="82">
        <v>0.11</v>
      </c>
      <c r="S145" s="82">
        <f t="shared" si="21"/>
        <v>11.927458516047144</v>
      </c>
      <c r="T145" s="82">
        <v>5.3652010364460558</v>
      </c>
      <c r="U145" s="84">
        <v>11400</v>
      </c>
      <c r="V145" s="85">
        <f t="shared" si="22"/>
        <v>0.17225747960108795</v>
      </c>
      <c r="W145" s="86">
        <v>1.74</v>
      </c>
      <c r="X145" s="86">
        <f t="shared" si="23"/>
        <v>2.29</v>
      </c>
      <c r="Y145" s="82">
        <v>0.08</v>
      </c>
      <c r="Z145" s="87">
        <v>8.3800000000000008</v>
      </c>
      <c r="AA145" s="150">
        <v>0.04</v>
      </c>
      <c r="AB145" s="151"/>
      <c r="AC145" s="88">
        <v>2.29</v>
      </c>
      <c r="AD145" s="82">
        <v>2.1800000000000002</v>
      </c>
    </row>
    <row r="146" spans="1:30" x14ac:dyDescent="0.25">
      <c r="A146" s="80">
        <v>10</v>
      </c>
      <c r="B146" s="80" t="s">
        <v>34</v>
      </c>
      <c r="C146" s="81" t="s">
        <v>83</v>
      </c>
      <c r="D146" s="15">
        <v>1815</v>
      </c>
      <c r="E146" s="82">
        <v>46.4</v>
      </c>
      <c r="F146" s="82">
        <f t="shared" si="17"/>
        <v>44.040000000000006</v>
      </c>
      <c r="G146" s="82">
        <f t="shared" si="24"/>
        <v>45.08324218842975</v>
      </c>
      <c r="H146" s="82">
        <f t="shared" si="18"/>
        <v>47.523242188429748</v>
      </c>
      <c r="I146" s="83">
        <f t="shared" si="19"/>
        <v>102.36885147236545</v>
      </c>
      <c r="J146" s="82">
        <v>10.130000000000001</v>
      </c>
      <c r="K146" s="82">
        <v>6.59</v>
      </c>
      <c r="L146" s="82">
        <f t="shared" si="20"/>
        <v>10.57</v>
      </c>
      <c r="M146" s="82">
        <f t="shared" si="20"/>
        <v>7.03</v>
      </c>
      <c r="N146" s="82">
        <v>4.51</v>
      </c>
      <c r="O146" s="82">
        <v>7.28</v>
      </c>
      <c r="P146" s="82">
        <v>11.92</v>
      </c>
      <c r="Q146" s="82">
        <v>5.45</v>
      </c>
      <c r="R146" s="82">
        <v>0.11</v>
      </c>
      <c r="S146" s="82">
        <f t="shared" si="21"/>
        <v>11.973242188429751</v>
      </c>
      <c r="T146" s="82">
        <v>5.4341788275482097</v>
      </c>
      <c r="U146" s="84">
        <v>3900</v>
      </c>
      <c r="V146" s="85">
        <f t="shared" si="22"/>
        <v>0.1790633608815427</v>
      </c>
      <c r="W146" s="86">
        <v>1.74</v>
      </c>
      <c r="X146" s="86">
        <f t="shared" si="23"/>
        <v>2.29</v>
      </c>
      <c r="Y146" s="82">
        <v>0.08</v>
      </c>
      <c r="Z146" s="87">
        <v>8.3800000000000008</v>
      </c>
      <c r="AA146" s="150">
        <v>0.04</v>
      </c>
      <c r="AB146" s="151"/>
      <c r="AC146" s="88">
        <v>2.44</v>
      </c>
      <c r="AD146" s="82">
        <v>2.3199999999999998</v>
      </c>
    </row>
    <row r="147" spans="1:30" x14ac:dyDescent="0.25">
      <c r="A147" s="80">
        <v>11</v>
      </c>
      <c r="B147" s="80" t="s">
        <v>34</v>
      </c>
      <c r="C147" s="81" t="s">
        <v>84</v>
      </c>
      <c r="D147" s="15">
        <v>3809.5</v>
      </c>
      <c r="E147" s="82">
        <v>45.82</v>
      </c>
      <c r="F147" s="82">
        <f t="shared" si="17"/>
        <v>43.850000000000009</v>
      </c>
      <c r="G147" s="82">
        <f t="shared" si="24"/>
        <v>44.806561003806273</v>
      </c>
      <c r="H147" s="82">
        <f t="shared" si="18"/>
        <v>46.846561003806272</v>
      </c>
      <c r="I147" s="83">
        <f t="shared" si="19"/>
        <v>102.18143900525945</v>
      </c>
      <c r="J147" s="82">
        <v>10.130000000000001</v>
      </c>
      <c r="K147" s="82">
        <v>6.59</v>
      </c>
      <c r="L147" s="82">
        <f t="shared" si="20"/>
        <v>10.57</v>
      </c>
      <c r="M147" s="82">
        <f t="shared" si="20"/>
        <v>7.03</v>
      </c>
      <c r="N147" s="82">
        <v>4.51</v>
      </c>
      <c r="O147" s="82">
        <v>7.28</v>
      </c>
      <c r="P147" s="82">
        <v>11.73</v>
      </c>
      <c r="Q147" s="82">
        <v>5.2</v>
      </c>
      <c r="R147" s="82">
        <v>0.11</v>
      </c>
      <c r="S147" s="82">
        <f t="shared" si="21"/>
        <v>11.696561003806274</v>
      </c>
      <c r="T147" s="82">
        <v>5.178122888568053</v>
      </c>
      <c r="U147" s="84">
        <v>4500</v>
      </c>
      <c r="V147" s="85">
        <f t="shared" si="22"/>
        <v>9.8438115238220228E-2</v>
      </c>
      <c r="W147" s="86">
        <v>1.74</v>
      </c>
      <c r="X147" s="86">
        <f t="shared" si="23"/>
        <v>2.29</v>
      </c>
      <c r="Y147" s="82">
        <v>0.08</v>
      </c>
      <c r="Z147" s="87">
        <v>8.3800000000000008</v>
      </c>
      <c r="AA147" s="150">
        <v>0.03</v>
      </c>
      <c r="AB147" s="151"/>
      <c r="AC147" s="88">
        <v>2.04</v>
      </c>
      <c r="AD147" s="82">
        <v>1.94</v>
      </c>
    </row>
    <row r="148" spans="1:30" x14ac:dyDescent="0.25">
      <c r="A148" s="80">
        <v>12</v>
      </c>
      <c r="B148" s="80" t="s">
        <v>36</v>
      </c>
      <c r="C148" s="81">
        <v>11</v>
      </c>
      <c r="D148" s="15">
        <v>4727.6000000000004</v>
      </c>
      <c r="E148" s="82">
        <v>46.18</v>
      </c>
      <c r="F148" s="82">
        <f t="shared" si="17"/>
        <v>42.830000000000005</v>
      </c>
      <c r="G148" s="82">
        <f t="shared" si="24"/>
        <v>43.834641328651607</v>
      </c>
      <c r="H148" s="82">
        <f t="shared" si="18"/>
        <v>47.324641328651609</v>
      </c>
      <c r="I148" s="83">
        <f t="shared" si="19"/>
        <v>102.34564867768295</v>
      </c>
      <c r="J148" s="82">
        <v>10.130000000000001</v>
      </c>
      <c r="K148" s="82">
        <v>6.59</v>
      </c>
      <c r="L148" s="82">
        <f t="shared" si="20"/>
        <v>10.57</v>
      </c>
      <c r="M148" s="82">
        <f t="shared" si="20"/>
        <v>7.03</v>
      </c>
      <c r="N148" s="82">
        <v>4.51</v>
      </c>
      <c r="O148" s="82">
        <v>7.28</v>
      </c>
      <c r="P148" s="82">
        <v>10.71</v>
      </c>
      <c r="Q148" s="82">
        <v>5.63</v>
      </c>
      <c r="R148" s="82">
        <v>0.11</v>
      </c>
      <c r="S148" s="82">
        <f t="shared" si="21"/>
        <v>10.724641328651607</v>
      </c>
      <c r="T148" s="82">
        <v>5.6118627517838506</v>
      </c>
      <c r="U148" s="84">
        <v>8100</v>
      </c>
      <c r="V148" s="85">
        <f t="shared" si="22"/>
        <v>0.1427785768677553</v>
      </c>
      <c r="W148" s="86">
        <v>1.74</v>
      </c>
      <c r="X148" s="86">
        <f t="shared" si="23"/>
        <v>2.29</v>
      </c>
      <c r="Y148" s="82">
        <v>0.08</v>
      </c>
      <c r="Z148" s="87">
        <v>8.3800000000000008</v>
      </c>
      <c r="AA148" s="150">
        <v>0.03</v>
      </c>
      <c r="AB148" s="151"/>
      <c r="AC148" s="88">
        <v>3.49</v>
      </c>
      <c r="AD148" s="82">
        <v>3.32</v>
      </c>
    </row>
    <row r="149" spans="1:30" x14ac:dyDescent="0.25">
      <c r="A149" s="80">
        <v>13</v>
      </c>
      <c r="B149" s="80" t="s">
        <v>61</v>
      </c>
      <c r="C149" s="81">
        <v>9</v>
      </c>
      <c r="D149" s="15">
        <v>5516.4</v>
      </c>
      <c r="E149" s="82">
        <v>45.48</v>
      </c>
      <c r="F149" s="82">
        <f t="shared" si="17"/>
        <v>43.09</v>
      </c>
      <c r="G149" s="82">
        <f t="shared" si="24"/>
        <v>44.130585112754694</v>
      </c>
      <c r="H149" s="82">
        <f t="shared" si="18"/>
        <v>46.600585112754693</v>
      </c>
      <c r="I149" s="83">
        <f t="shared" si="19"/>
        <v>102.41491091379599</v>
      </c>
      <c r="J149" s="82">
        <v>10.130000000000001</v>
      </c>
      <c r="K149" s="82">
        <v>6.59</v>
      </c>
      <c r="L149" s="82">
        <f t="shared" si="20"/>
        <v>10.57</v>
      </c>
      <c r="M149" s="82">
        <f t="shared" si="20"/>
        <v>7.03</v>
      </c>
      <c r="N149" s="82">
        <v>4.51</v>
      </c>
      <c r="O149" s="82">
        <v>7.28</v>
      </c>
      <c r="P149" s="82">
        <v>10.97</v>
      </c>
      <c r="Q149" s="82">
        <v>5.38</v>
      </c>
      <c r="R149" s="82">
        <v>0.11</v>
      </c>
      <c r="S149" s="82">
        <f t="shared" si="21"/>
        <v>11.020585112754695</v>
      </c>
      <c r="T149" s="82">
        <v>5.3638394090348775</v>
      </c>
      <c r="U149" s="84">
        <v>11700</v>
      </c>
      <c r="V149" s="85">
        <f t="shared" si="22"/>
        <v>0.17674570371981727</v>
      </c>
      <c r="W149" s="86">
        <v>1.74</v>
      </c>
      <c r="X149" s="86">
        <f t="shared" si="23"/>
        <v>2.29</v>
      </c>
      <c r="Y149" s="82">
        <v>0.08</v>
      </c>
      <c r="Z149" s="87">
        <v>8.3800000000000008</v>
      </c>
      <c r="AA149" s="150">
        <v>0.04</v>
      </c>
      <c r="AB149" s="151"/>
      <c r="AC149" s="88">
        <v>2.4700000000000002</v>
      </c>
      <c r="AD149" s="82">
        <v>2.35</v>
      </c>
    </row>
    <row r="150" spans="1:30" x14ac:dyDescent="0.25">
      <c r="A150" s="80">
        <v>14</v>
      </c>
      <c r="B150" s="80" t="s">
        <v>62</v>
      </c>
      <c r="C150" s="81">
        <v>7</v>
      </c>
      <c r="D150" s="15">
        <v>10313</v>
      </c>
      <c r="E150" s="82">
        <v>45.85</v>
      </c>
      <c r="F150" s="82">
        <f t="shared" si="17"/>
        <v>43.600000000000009</v>
      </c>
      <c r="G150" s="82">
        <f t="shared" si="24"/>
        <v>44.732469936326318</v>
      </c>
      <c r="H150" s="82">
        <f t="shared" si="18"/>
        <v>47.072469936326314</v>
      </c>
      <c r="I150" s="83">
        <f t="shared" si="19"/>
        <v>102.59740811084015</v>
      </c>
      <c r="J150" s="82">
        <v>10.130000000000001</v>
      </c>
      <c r="K150" s="82">
        <v>6.59</v>
      </c>
      <c r="L150" s="82">
        <f t="shared" si="20"/>
        <v>10.57</v>
      </c>
      <c r="M150" s="82">
        <f t="shared" si="20"/>
        <v>7.03</v>
      </c>
      <c r="N150" s="82">
        <v>4.51</v>
      </c>
      <c r="O150" s="82">
        <v>7.28</v>
      </c>
      <c r="P150" s="82">
        <v>11.48</v>
      </c>
      <c r="Q150" s="82">
        <v>4.6900000000000004</v>
      </c>
      <c r="R150" s="82">
        <v>0.11</v>
      </c>
      <c r="S150" s="82">
        <f t="shared" si="21"/>
        <v>11.62246993632632</v>
      </c>
      <c r="T150" s="82">
        <v>4.6845026458515147</v>
      </c>
      <c r="U150" s="84">
        <v>31925</v>
      </c>
      <c r="V150" s="85">
        <f t="shared" si="22"/>
        <v>0.25796729047480527</v>
      </c>
      <c r="W150" s="86">
        <v>1.74</v>
      </c>
      <c r="X150" s="86">
        <f t="shared" si="23"/>
        <v>2.29</v>
      </c>
      <c r="Y150" s="82">
        <v>0.08</v>
      </c>
      <c r="Z150" s="87">
        <v>8.3800000000000008</v>
      </c>
      <c r="AA150" s="150">
        <v>0.02</v>
      </c>
      <c r="AB150" s="151"/>
      <c r="AC150" s="88">
        <v>2.34</v>
      </c>
      <c r="AD150" s="82">
        <v>2.23</v>
      </c>
    </row>
    <row r="151" spans="1:30" x14ac:dyDescent="0.25">
      <c r="A151" s="80">
        <v>15</v>
      </c>
      <c r="B151" s="80" t="s">
        <v>62</v>
      </c>
      <c r="C151" s="81">
        <v>9</v>
      </c>
      <c r="D151" s="15">
        <v>10657.8</v>
      </c>
      <c r="E151" s="82">
        <v>45.57</v>
      </c>
      <c r="F151" s="82">
        <f t="shared" si="17"/>
        <v>43.430000000000007</v>
      </c>
      <c r="G151" s="82">
        <f t="shared" si="24"/>
        <v>45.918264850156696</v>
      </c>
      <c r="H151" s="82">
        <f t="shared" si="18"/>
        <v>48.148264850156693</v>
      </c>
      <c r="I151" s="83">
        <f t="shared" si="19"/>
        <v>105.72936875467806</v>
      </c>
      <c r="J151" s="82">
        <v>10.130000000000001</v>
      </c>
      <c r="K151" s="82">
        <v>6.59</v>
      </c>
      <c r="L151" s="82">
        <f t="shared" si="20"/>
        <v>10.57</v>
      </c>
      <c r="M151" s="82">
        <f t="shared" si="20"/>
        <v>7.03</v>
      </c>
      <c r="N151" s="82">
        <v>4.51</v>
      </c>
      <c r="O151" s="82">
        <v>7.28</v>
      </c>
      <c r="P151" s="82">
        <v>11.31</v>
      </c>
      <c r="Q151" s="82">
        <v>4.54</v>
      </c>
      <c r="R151" s="82">
        <v>0.11</v>
      </c>
      <c r="S151" s="82">
        <f t="shared" si="21"/>
        <v>12.808264850156695</v>
      </c>
      <c r="T151" s="82">
        <v>5.8938580620140497</v>
      </c>
      <c r="U151" s="84">
        <v>32537</v>
      </c>
      <c r="V151" s="85">
        <f t="shared" si="22"/>
        <v>0.25440678814264356</v>
      </c>
      <c r="W151" s="86">
        <v>1.74</v>
      </c>
      <c r="X151" s="86">
        <f t="shared" si="23"/>
        <v>2.29</v>
      </c>
      <c r="Y151" s="82">
        <v>0.08</v>
      </c>
      <c r="Z151" s="87">
        <v>8.3800000000000008</v>
      </c>
      <c r="AA151" s="150">
        <v>0.02</v>
      </c>
      <c r="AB151" s="151"/>
      <c r="AC151" s="88">
        <v>2.23</v>
      </c>
      <c r="AD151" s="82">
        <v>2.12</v>
      </c>
    </row>
    <row r="152" spans="1:30" x14ac:dyDescent="0.25">
      <c r="A152" s="80">
        <v>16</v>
      </c>
      <c r="B152" s="80" t="s">
        <v>62</v>
      </c>
      <c r="C152" s="81">
        <v>11</v>
      </c>
      <c r="D152" s="15">
        <v>8767.5</v>
      </c>
      <c r="E152" s="82">
        <v>45.46</v>
      </c>
      <c r="F152" s="82">
        <f t="shared" si="17"/>
        <v>43.39</v>
      </c>
      <c r="G152" s="82">
        <f t="shared" si="24"/>
        <v>44.51733553418876</v>
      </c>
      <c r="H152" s="82">
        <f t="shared" si="18"/>
        <v>46.667335534188759</v>
      </c>
      <c r="I152" s="83">
        <f t="shared" si="19"/>
        <v>102.59814596494299</v>
      </c>
      <c r="J152" s="82">
        <v>10.130000000000001</v>
      </c>
      <c r="K152" s="82">
        <v>6.59</v>
      </c>
      <c r="L152" s="82">
        <f t="shared" si="20"/>
        <v>10.57</v>
      </c>
      <c r="M152" s="82">
        <f t="shared" si="20"/>
        <v>7.03</v>
      </c>
      <c r="N152" s="82">
        <v>4.51</v>
      </c>
      <c r="O152" s="82">
        <v>7.28</v>
      </c>
      <c r="P152" s="82">
        <v>11.27</v>
      </c>
      <c r="Q152" s="82">
        <v>4.41</v>
      </c>
      <c r="R152" s="82">
        <v>0.11</v>
      </c>
      <c r="S152" s="82">
        <f t="shared" si="21"/>
        <v>11.407335534188764</v>
      </c>
      <c r="T152" s="82">
        <v>4.4082147281817319</v>
      </c>
      <c r="U152" s="84">
        <v>26210</v>
      </c>
      <c r="V152" s="85">
        <f t="shared" si="22"/>
        <v>0.24912080600703357</v>
      </c>
      <c r="W152" s="86">
        <v>1.74</v>
      </c>
      <c r="X152" s="86">
        <f t="shared" si="23"/>
        <v>2.29</v>
      </c>
      <c r="Y152" s="82">
        <v>0.08</v>
      </c>
      <c r="Z152" s="87">
        <v>8.3800000000000008</v>
      </c>
      <c r="AA152" s="150">
        <v>0.02</v>
      </c>
      <c r="AB152" s="151"/>
      <c r="AC152" s="88">
        <v>2.15</v>
      </c>
      <c r="AD152" s="82">
        <v>2.0499999999999998</v>
      </c>
    </row>
    <row r="153" spans="1:30" x14ac:dyDescent="0.25">
      <c r="A153" s="80">
        <v>17</v>
      </c>
      <c r="B153" s="80" t="s">
        <v>37</v>
      </c>
      <c r="C153" s="81">
        <v>5</v>
      </c>
      <c r="D153" s="15">
        <v>4745.2</v>
      </c>
      <c r="E153" s="82">
        <v>45.95</v>
      </c>
      <c r="F153" s="82">
        <f t="shared" si="17"/>
        <v>42.800000000000004</v>
      </c>
      <c r="G153" s="82">
        <f t="shared" si="24"/>
        <v>43.817346584337855</v>
      </c>
      <c r="H153" s="82">
        <f t="shared" si="18"/>
        <v>47.097346584337856</v>
      </c>
      <c r="I153" s="83">
        <f t="shared" si="19"/>
        <v>102.37697800078938</v>
      </c>
      <c r="J153" s="82">
        <v>10.130000000000001</v>
      </c>
      <c r="K153" s="82">
        <v>6.59</v>
      </c>
      <c r="L153" s="82">
        <f t="shared" si="20"/>
        <v>10.57</v>
      </c>
      <c r="M153" s="82">
        <f t="shared" si="20"/>
        <v>7.03</v>
      </c>
      <c r="N153" s="82">
        <v>4.51</v>
      </c>
      <c r="O153" s="82">
        <v>7.28</v>
      </c>
      <c r="P153" s="82">
        <v>10.68</v>
      </c>
      <c r="Q153" s="82">
        <v>5.61</v>
      </c>
      <c r="R153" s="82">
        <v>0.11</v>
      </c>
      <c r="S153" s="82">
        <f t="shared" si="21"/>
        <v>10.707346584337856</v>
      </c>
      <c r="T153" s="82">
        <v>5.5910482899210434</v>
      </c>
      <c r="U153" s="84">
        <v>8900</v>
      </c>
      <c r="V153" s="85">
        <f t="shared" si="22"/>
        <v>0.1562982944168142</v>
      </c>
      <c r="W153" s="86">
        <v>1.74</v>
      </c>
      <c r="X153" s="86">
        <f t="shared" si="23"/>
        <v>2.29</v>
      </c>
      <c r="Y153" s="82">
        <v>0.08</v>
      </c>
      <c r="Z153" s="87">
        <v>8.3800000000000008</v>
      </c>
      <c r="AA153" s="150">
        <v>0.03</v>
      </c>
      <c r="AB153" s="151"/>
      <c r="AC153" s="88">
        <v>3.28</v>
      </c>
      <c r="AD153" s="82">
        <v>3.12</v>
      </c>
    </row>
    <row r="154" spans="1:30" x14ac:dyDescent="0.25">
      <c r="A154" s="80">
        <v>18</v>
      </c>
      <c r="B154" s="80" t="s">
        <v>37</v>
      </c>
      <c r="C154" s="81">
        <v>9</v>
      </c>
      <c r="D154" s="15">
        <v>4734.2</v>
      </c>
      <c r="E154" s="82">
        <v>45.66</v>
      </c>
      <c r="F154" s="82">
        <f t="shared" si="17"/>
        <v>42.480000000000004</v>
      </c>
      <c r="G154" s="82">
        <f t="shared" si="24"/>
        <v>43.491748371424947</v>
      </c>
      <c r="H154" s="82">
        <f t="shared" si="18"/>
        <v>46.791748371424944</v>
      </c>
      <c r="I154" s="83">
        <f t="shared" si="19"/>
        <v>102.38170520580259</v>
      </c>
      <c r="J154" s="82">
        <v>10.130000000000001</v>
      </c>
      <c r="K154" s="82">
        <v>6.59</v>
      </c>
      <c r="L154" s="82">
        <f t="shared" si="20"/>
        <v>10.57</v>
      </c>
      <c r="M154" s="82">
        <f t="shared" si="20"/>
        <v>7.03</v>
      </c>
      <c r="N154" s="82">
        <v>4.51</v>
      </c>
      <c r="O154" s="82">
        <v>7.28</v>
      </c>
      <c r="P154" s="82">
        <v>10.36</v>
      </c>
      <c r="Q154" s="82">
        <v>5.43</v>
      </c>
      <c r="R154" s="82">
        <v>0.11</v>
      </c>
      <c r="S154" s="82">
        <f t="shared" si="21"/>
        <v>10.381748371424948</v>
      </c>
      <c r="T154" s="82">
        <v>5.4156483615675999</v>
      </c>
      <c r="U154" s="84">
        <v>8300</v>
      </c>
      <c r="V154" s="85">
        <f t="shared" si="22"/>
        <v>0.14610000985735008</v>
      </c>
      <c r="W154" s="86">
        <v>1.74</v>
      </c>
      <c r="X154" s="86">
        <f t="shared" si="23"/>
        <v>2.29</v>
      </c>
      <c r="Y154" s="82">
        <v>0.08</v>
      </c>
      <c r="Z154" s="87">
        <v>8.3800000000000008</v>
      </c>
      <c r="AA154" s="150">
        <v>0.03</v>
      </c>
      <c r="AB154" s="151"/>
      <c r="AC154" s="89">
        <v>3.3</v>
      </c>
      <c r="AD154" s="82">
        <v>3.15</v>
      </c>
    </row>
    <row r="155" spans="1:30" x14ac:dyDescent="0.25">
      <c r="A155" s="80">
        <v>19</v>
      </c>
      <c r="B155" s="80" t="s">
        <v>38</v>
      </c>
      <c r="C155" s="81">
        <v>17</v>
      </c>
      <c r="D155" s="15">
        <v>5029</v>
      </c>
      <c r="E155" s="82">
        <v>46.78</v>
      </c>
      <c r="F155" s="82">
        <f t="shared" si="17"/>
        <v>43.540000000000006</v>
      </c>
      <c r="G155" s="82">
        <f t="shared" si="24"/>
        <v>44.543066019486972</v>
      </c>
      <c r="H155" s="82">
        <f t="shared" si="18"/>
        <v>47.913066019486969</v>
      </c>
      <c r="I155" s="83">
        <f t="shared" si="19"/>
        <v>102.30378047654334</v>
      </c>
      <c r="J155" s="82">
        <v>10.130000000000001</v>
      </c>
      <c r="K155" s="82">
        <v>6.59</v>
      </c>
      <c r="L155" s="82">
        <f t="shared" si="20"/>
        <v>10.57</v>
      </c>
      <c r="M155" s="82">
        <f t="shared" si="20"/>
        <v>7.03</v>
      </c>
      <c r="N155" s="82">
        <v>4.51</v>
      </c>
      <c r="O155" s="82">
        <v>7.28</v>
      </c>
      <c r="P155" s="82">
        <v>11.42</v>
      </c>
      <c r="Q155" s="82">
        <v>5.29</v>
      </c>
      <c r="R155" s="82">
        <v>0.11</v>
      </c>
      <c r="S155" s="82">
        <f t="shared" si="21"/>
        <v>11.433066019486974</v>
      </c>
      <c r="T155" s="82">
        <v>5.2755303927884931</v>
      </c>
      <c r="U155" s="84">
        <v>8300</v>
      </c>
      <c r="V155" s="85">
        <f t="shared" si="22"/>
        <v>0.13753562669848216</v>
      </c>
      <c r="W155" s="86">
        <v>1.74</v>
      </c>
      <c r="X155" s="86">
        <f t="shared" si="23"/>
        <v>2.29</v>
      </c>
      <c r="Y155" s="82">
        <v>0.08</v>
      </c>
      <c r="Z155" s="87">
        <v>8.3800000000000008</v>
      </c>
      <c r="AA155" s="150">
        <v>0.03</v>
      </c>
      <c r="AB155" s="151"/>
      <c r="AC155" s="88">
        <v>3.37</v>
      </c>
      <c r="AD155" s="82">
        <v>3.21</v>
      </c>
    </row>
    <row r="156" spans="1:30" x14ac:dyDescent="0.25">
      <c r="A156" s="80">
        <v>20</v>
      </c>
      <c r="B156" s="80" t="s">
        <v>66</v>
      </c>
      <c r="C156" s="81">
        <v>7</v>
      </c>
      <c r="D156" s="15">
        <v>5506.5</v>
      </c>
      <c r="E156" s="82">
        <v>46.23</v>
      </c>
      <c r="F156" s="82">
        <f t="shared" si="17"/>
        <v>44.010000000000005</v>
      </c>
      <c r="G156" s="82">
        <f t="shared" si="24"/>
        <v>45.055086482520657</v>
      </c>
      <c r="H156" s="82">
        <f t="shared" si="18"/>
        <v>47.345086482520657</v>
      </c>
      <c r="I156" s="83">
        <f t="shared" si="19"/>
        <v>102.37465685644321</v>
      </c>
      <c r="J156" s="82">
        <v>10.130000000000001</v>
      </c>
      <c r="K156" s="82">
        <v>6.59</v>
      </c>
      <c r="L156" s="82">
        <f t="shared" si="20"/>
        <v>10.57</v>
      </c>
      <c r="M156" s="82">
        <f t="shared" si="20"/>
        <v>7.03</v>
      </c>
      <c r="N156" s="82">
        <v>4.51</v>
      </c>
      <c r="O156" s="82">
        <v>7.28</v>
      </c>
      <c r="P156" s="82">
        <v>11.89</v>
      </c>
      <c r="Q156" s="82">
        <v>5.39</v>
      </c>
      <c r="R156" s="82">
        <v>0.11</v>
      </c>
      <c r="S156" s="82">
        <f t="shared" si="21"/>
        <v>11.945086482520658</v>
      </c>
      <c r="T156" s="82">
        <v>5.3734829230908918</v>
      </c>
      <c r="U156" s="84">
        <v>12000</v>
      </c>
      <c r="V156" s="85">
        <f t="shared" si="22"/>
        <v>0.18160355942976483</v>
      </c>
      <c r="W156" s="86">
        <v>1.74</v>
      </c>
      <c r="X156" s="86">
        <f t="shared" si="23"/>
        <v>2.29</v>
      </c>
      <c r="Y156" s="82">
        <v>0.08</v>
      </c>
      <c r="Z156" s="87">
        <v>8.3800000000000008</v>
      </c>
      <c r="AA156" s="150">
        <v>0.04</v>
      </c>
      <c r="AB156" s="151"/>
      <c r="AC156" s="88">
        <v>2.29</v>
      </c>
      <c r="AD156" s="82">
        <v>2.1800000000000002</v>
      </c>
    </row>
    <row r="157" spans="1:30" x14ac:dyDescent="0.25">
      <c r="A157" s="80">
        <v>21</v>
      </c>
      <c r="B157" s="80" t="s">
        <v>85</v>
      </c>
      <c r="C157" s="81">
        <v>8</v>
      </c>
      <c r="D157" s="15">
        <v>5027.1000000000004</v>
      </c>
      <c r="E157" s="82">
        <v>44.9</v>
      </c>
      <c r="F157" s="82">
        <f t="shared" si="17"/>
        <v>42.95</v>
      </c>
      <c r="G157" s="82">
        <f t="shared" si="24"/>
        <v>44.005991254334837</v>
      </c>
      <c r="H157" s="82">
        <f t="shared" si="18"/>
        <v>46.025991254334841</v>
      </c>
      <c r="I157" s="83">
        <f t="shared" si="19"/>
        <v>102.4586525130031</v>
      </c>
      <c r="J157" s="82">
        <v>10.130000000000001</v>
      </c>
      <c r="K157" s="82">
        <v>6.59</v>
      </c>
      <c r="L157" s="82">
        <f t="shared" si="20"/>
        <v>10.57</v>
      </c>
      <c r="M157" s="82">
        <f t="shared" si="20"/>
        <v>7.03</v>
      </c>
      <c r="N157" s="82">
        <v>4.51</v>
      </c>
      <c r="O157" s="82">
        <v>7.28</v>
      </c>
      <c r="P157" s="82">
        <v>10.83</v>
      </c>
      <c r="Q157" s="82">
        <v>4.13</v>
      </c>
      <c r="R157" s="82">
        <v>0.11</v>
      </c>
      <c r="S157" s="82">
        <f t="shared" si="21"/>
        <v>10.895991254334838</v>
      </c>
      <c r="T157" s="82">
        <v>4.1170155029075737</v>
      </c>
      <c r="U157" s="84">
        <v>11400</v>
      </c>
      <c r="V157" s="85">
        <f t="shared" si="22"/>
        <v>0.18897575142726422</v>
      </c>
      <c r="W157" s="86">
        <v>1.74</v>
      </c>
      <c r="X157" s="86">
        <f t="shared" si="23"/>
        <v>2.29</v>
      </c>
      <c r="Y157" s="82">
        <v>0.08</v>
      </c>
      <c r="Z157" s="87">
        <v>8.3800000000000008</v>
      </c>
      <c r="AA157" s="150">
        <v>0.03</v>
      </c>
      <c r="AB157" s="151"/>
      <c r="AC157" s="88">
        <v>2.02</v>
      </c>
      <c r="AD157" s="82">
        <v>1.92</v>
      </c>
    </row>
    <row r="158" spans="1:30" x14ac:dyDescent="0.25">
      <c r="A158" s="80">
        <v>22</v>
      </c>
      <c r="B158" s="80" t="s">
        <v>85</v>
      </c>
      <c r="C158" s="81">
        <v>10</v>
      </c>
      <c r="D158" s="15">
        <v>4978</v>
      </c>
      <c r="E158" s="82">
        <v>46.16</v>
      </c>
      <c r="F158" s="82">
        <f t="shared" si="17"/>
        <v>44.160000000000004</v>
      </c>
      <c r="G158" s="82">
        <f t="shared" si="24"/>
        <v>45.218462963974822</v>
      </c>
      <c r="H158" s="82">
        <f t="shared" si="18"/>
        <v>47.288462963974823</v>
      </c>
      <c r="I158" s="83">
        <f t="shared" si="19"/>
        <v>102.3968817118995</v>
      </c>
      <c r="J158" s="82">
        <v>10.130000000000001</v>
      </c>
      <c r="K158" s="82">
        <v>6.59</v>
      </c>
      <c r="L158" s="82">
        <f t="shared" si="20"/>
        <v>10.57</v>
      </c>
      <c r="M158" s="82">
        <f t="shared" si="20"/>
        <v>7.03</v>
      </c>
      <c r="N158" s="82">
        <v>4.51</v>
      </c>
      <c r="O158" s="82">
        <v>7.28</v>
      </c>
      <c r="P158" s="82">
        <v>12.04</v>
      </c>
      <c r="Q158" s="82">
        <v>4.17</v>
      </c>
      <c r="R158" s="82">
        <v>0.11</v>
      </c>
      <c r="S158" s="82">
        <f t="shared" si="21"/>
        <v>12.108462963974823</v>
      </c>
      <c r="T158" s="82">
        <v>4.1576232693183339</v>
      </c>
      <c r="U158" s="84">
        <v>11400</v>
      </c>
      <c r="V158" s="85">
        <f t="shared" si="22"/>
        <v>0.19083969465648853</v>
      </c>
      <c r="W158" s="86">
        <v>1.74</v>
      </c>
      <c r="X158" s="86">
        <f t="shared" si="23"/>
        <v>2.29</v>
      </c>
      <c r="Y158" s="82">
        <v>0.08</v>
      </c>
      <c r="Z158" s="87">
        <v>8.3800000000000008</v>
      </c>
      <c r="AA158" s="150">
        <v>0.03</v>
      </c>
      <c r="AB158" s="151"/>
      <c r="AC158" s="88">
        <v>2.0699999999999998</v>
      </c>
      <c r="AD158" s="82">
        <v>1.97</v>
      </c>
    </row>
    <row r="159" spans="1:30" x14ac:dyDescent="0.25">
      <c r="A159" s="80">
        <v>23</v>
      </c>
      <c r="B159" s="80" t="s">
        <v>85</v>
      </c>
      <c r="C159" s="81">
        <v>12</v>
      </c>
      <c r="D159" s="15">
        <v>5000.3</v>
      </c>
      <c r="E159" s="82">
        <v>44.96</v>
      </c>
      <c r="F159" s="82">
        <f t="shared" si="17"/>
        <v>42.960000000000008</v>
      </c>
      <c r="G159" s="82">
        <f t="shared" si="24"/>
        <v>44.019069982734365</v>
      </c>
      <c r="H159" s="82">
        <f t="shared" si="18"/>
        <v>46.079069982734367</v>
      </c>
      <c r="I159" s="83">
        <f t="shared" si="19"/>
        <v>102.46524670096451</v>
      </c>
      <c r="J159" s="82">
        <v>10.130000000000001</v>
      </c>
      <c r="K159" s="82">
        <v>6.59</v>
      </c>
      <c r="L159" s="82">
        <f t="shared" si="20"/>
        <v>10.57</v>
      </c>
      <c r="M159" s="82">
        <f t="shared" si="20"/>
        <v>7.03</v>
      </c>
      <c r="N159" s="82">
        <v>4.51</v>
      </c>
      <c r="O159" s="82">
        <v>7.28</v>
      </c>
      <c r="P159" s="82">
        <v>10.84</v>
      </c>
      <c r="Q159" s="82">
        <v>4.1500000000000004</v>
      </c>
      <c r="R159" s="82">
        <v>0.11</v>
      </c>
      <c r="S159" s="82">
        <f t="shared" si="21"/>
        <v>10.909069982734367</v>
      </c>
      <c r="T159" s="82">
        <v>4.13908138205041</v>
      </c>
      <c r="U159" s="84">
        <v>11400</v>
      </c>
      <c r="V159" s="85">
        <f t="shared" si="22"/>
        <v>0.18998860068395895</v>
      </c>
      <c r="W159" s="86">
        <v>1.74</v>
      </c>
      <c r="X159" s="86">
        <f t="shared" si="23"/>
        <v>2.29</v>
      </c>
      <c r="Y159" s="82">
        <v>0.08</v>
      </c>
      <c r="Z159" s="87">
        <v>8.3800000000000008</v>
      </c>
      <c r="AA159" s="150">
        <v>0.03</v>
      </c>
      <c r="AB159" s="151"/>
      <c r="AC159" s="88">
        <v>2.06</v>
      </c>
      <c r="AD159" s="82">
        <v>1.97</v>
      </c>
    </row>
    <row r="160" spans="1:30" ht="16.5" customHeight="1" x14ac:dyDescent="0.25">
      <c r="A160" s="80">
        <v>24</v>
      </c>
      <c r="B160" s="80" t="s">
        <v>85</v>
      </c>
      <c r="C160" s="81" t="s">
        <v>86</v>
      </c>
      <c r="D160" s="15">
        <v>5025.8999999999996</v>
      </c>
      <c r="E160" s="82">
        <v>44.92</v>
      </c>
      <c r="F160" s="82">
        <f t="shared" si="17"/>
        <v>42.95</v>
      </c>
      <c r="G160" s="82">
        <f t="shared" si="24"/>
        <v>43.978832043614076</v>
      </c>
      <c r="H160" s="82">
        <f t="shared" si="18"/>
        <v>46.008832043614078</v>
      </c>
      <c r="I160" s="83">
        <f t="shared" si="19"/>
        <v>102.3954180293692</v>
      </c>
      <c r="J160" s="82">
        <v>10.130000000000001</v>
      </c>
      <c r="K160" s="82">
        <v>6.59</v>
      </c>
      <c r="L160" s="82">
        <f t="shared" si="20"/>
        <v>10.57</v>
      </c>
      <c r="M160" s="82">
        <f t="shared" si="20"/>
        <v>7.03</v>
      </c>
      <c r="N160" s="82">
        <v>4.51</v>
      </c>
      <c r="O160" s="82">
        <v>7.28</v>
      </c>
      <c r="P160" s="82">
        <v>10.83</v>
      </c>
      <c r="Q160" s="82">
        <v>4.13</v>
      </c>
      <c r="R160" s="82">
        <v>0.11</v>
      </c>
      <c r="S160" s="82">
        <f t="shared" si="21"/>
        <v>10.868832043614079</v>
      </c>
      <c r="T160" s="82">
        <v>4.1179984947306281</v>
      </c>
      <c r="U160" s="84">
        <v>9700</v>
      </c>
      <c r="V160" s="85">
        <f t="shared" si="22"/>
        <v>0.16083354888345039</v>
      </c>
      <c r="W160" s="86">
        <v>1.74</v>
      </c>
      <c r="X160" s="86">
        <f t="shared" si="23"/>
        <v>2.29</v>
      </c>
      <c r="Y160" s="82">
        <v>0.08</v>
      </c>
      <c r="Z160" s="87">
        <v>8.3800000000000008</v>
      </c>
      <c r="AA160" s="150">
        <v>0.03</v>
      </c>
      <c r="AB160" s="151"/>
      <c r="AC160" s="88">
        <v>2.0299999999999998</v>
      </c>
      <c r="AD160" s="82">
        <v>1.94</v>
      </c>
    </row>
    <row r="161" spans="1:30" x14ac:dyDescent="0.25">
      <c r="A161" s="80">
        <v>25</v>
      </c>
      <c r="B161" s="80" t="s">
        <v>69</v>
      </c>
      <c r="C161" s="81">
        <v>6</v>
      </c>
      <c r="D161" s="15">
        <v>9601.1</v>
      </c>
      <c r="E161" s="82">
        <v>46.14</v>
      </c>
      <c r="F161" s="82">
        <f t="shared" si="17"/>
        <v>43.830000000000005</v>
      </c>
      <c r="G161" s="82">
        <f t="shared" si="24"/>
        <v>44.855655899844805</v>
      </c>
      <c r="H161" s="82">
        <f t="shared" si="18"/>
        <v>47.235655899844808</v>
      </c>
      <c r="I161" s="83">
        <f t="shared" si="19"/>
        <v>102.34007734393064</v>
      </c>
      <c r="J161" s="82">
        <v>10.130000000000001</v>
      </c>
      <c r="K161" s="82">
        <v>6.59</v>
      </c>
      <c r="L161" s="82">
        <f t="shared" si="20"/>
        <v>10.57</v>
      </c>
      <c r="M161" s="82">
        <f t="shared" si="20"/>
        <v>7.03</v>
      </c>
      <c r="N161" s="82">
        <v>4.51</v>
      </c>
      <c r="O161" s="82">
        <v>7.28</v>
      </c>
      <c r="P161" s="82">
        <v>11.71</v>
      </c>
      <c r="Q161" s="82">
        <v>5.16</v>
      </c>
      <c r="R161" s="82">
        <v>0.11</v>
      </c>
      <c r="S161" s="82">
        <f t="shared" si="21"/>
        <v>11.74565589984481</v>
      </c>
      <c r="T161" s="82">
        <v>5.136404459905636</v>
      </c>
      <c r="U161" s="84">
        <v>19500</v>
      </c>
      <c r="V161" s="85">
        <f t="shared" si="22"/>
        <v>0.1692514399391736</v>
      </c>
      <c r="W161" s="86">
        <v>1.74</v>
      </c>
      <c r="X161" s="86">
        <f t="shared" si="23"/>
        <v>2.29</v>
      </c>
      <c r="Y161" s="82">
        <v>0.08</v>
      </c>
      <c r="Z161" s="87">
        <v>8.3800000000000008</v>
      </c>
      <c r="AA161" s="150">
        <v>0.04</v>
      </c>
      <c r="AB161" s="151"/>
      <c r="AC161" s="88">
        <v>2.38</v>
      </c>
      <c r="AD161" s="82">
        <v>2.27</v>
      </c>
    </row>
    <row r="162" spans="1:30" x14ac:dyDescent="0.25">
      <c r="A162" s="80">
        <v>26</v>
      </c>
      <c r="B162" s="80" t="s">
        <v>69</v>
      </c>
      <c r="C162" s="81">
        <v>8</v>
      </c>
      <c r="D162" s="15">
        <v>6125.1</v>
      </c>
      <c r="E162" s="82">
        <v>46.12</v>
      </c>
      <c r="F162" s="82">
        <f t="shared" si="17"/>
        <v>43.760000000000005</v>
      </c>
      <c r="G162" s="82">
        <f t="shared" si="24"/>
        <v>44.787664520089464</v>
      </c>
      <c r="H162" s="82">
        <f t="shared" si="18"/>
        <v>47.247664520089465</v>
      </c>
      <c r="I162" s="83">
        <f t="shared" si="19"/>
        <v>102.3484106949028</v>
      </c>
      <c r="J162" s="82">
        <v>10.130000000000001</v>
      </c>
      <c r="K162" s="82">
        <v>6.59</v>
      </c>
      <c r="L162" s="82">
        <f t="shared" si="20"/>
        <v>10.57</v>
      </c>
      <c r="M162" s="82">
        <f t="shared" si="20"/>
        <v>7.03</v>
      </c>
      <c r="N162" s="82">
        <v>4.51</v>
      </c>
      <c r="O162" s="82">
        <v>7.28</v>
      </c>
      <c r="P162" s="82">
        <v>11.64</v>
      </c>
      <c r="Q162" s="82">
        <v>5.08</v>
      </c>
      <c r="R162" s="82">
        <v>0.11</v>
      </c>
      <c r="S162" s="82">
        <f t="shared" si="21"/>
        <v>11.677664520089467</v>
      </c>
      <c r="T162" s="82">
        <v>5.0684834454947669</v>
      </c>
      <c r="U162" s="84">
        <v>11700</v>
      </c>
      <c r="V162" s="85">
        <f t="shared" si="22"/>
        <v>0.15918107459470049</v>
      </c>
      <c r="W162" s="86">
        <v>1.74</v>
      </c>
      <c r="X162" s="86">
        <f t="shared" si="23"/>
        <v>2.29</v>
      </c>
      <c r="Y162" s="82">
        <v>0.08</v>
      </c>
      <c r="Z162" s="87">
        <v>8.3800000000000008</v>
      </c>
      <c r="AA162" s="150">
        <v>0.02</v>
      </c>
      <c r="AB162" s="151"/>
      <c r="AC162" s="88">
        <v>2.46</v>
      </c>
      <c r="AD162" s="82">
        <v>2.34</v>
      </c>
    </row>
    <row r="163" spans="1:30" x14ac:dyDescent="0.25">
      <c r="A163" s="80">
        <v>27</v>
      </c>
      <c r="B163" s="80" t="s">
        <v>69</v>
      </c>
      <c r="C163" s="81">
        <v>10</v>
      </c>
      <c r="D163" s="15">
        <v>5502.1</v>
      </c>
      <c r="E163" s="82">
        <v>46.48</v>
      </c>
      <c r="F163" s="82">
        <f t="shared" si="17"/>
        <v>44.010000000000005</v>
      </c>
      <c r="G163" s="82">
        <f t="shared" si="24"/>
        <v>45.044985135857218</v>
      </c>
      <c r="H163" s="82">
        <f t="shared" si="18"/>
        <v>47.594985135857215</v>
      </c>
      <c r="I163" s="83">
        <f t="shared" si="19"/>
        <v>102.35170446684212</v>
      </c>
      <c r="J163" s="82">
        <v>10.130000000000001</v>
      </c>
      <c r="K163" s="82">
        <v>6.59</v>
      </c>
      <c r="L163" s="82">
        <f t="shared" si="20"/>
        <v>10.57</v>
      </c>
      <c r="M163" s="82">
        <f t="shared" si="20"/>
        <v>7.03</v>
      </c>
      <c r="N163" s="82">
        <v>4.51</v>
      </c>
      <c r="O163" s="82">
        <v>7.28</v>
      </c>
      <c r="P163" s="82">
        <v>11.89</v>
      </c>
      <c r="Q163" s="82">
        <v>5.4</v>
      </c>
      <c r="R163" s="82">
        <v>0.11</v>
      </c>
      <c r="S163" s="82">
        <f t="shared" si="21"/>
        <v>11.934985135857218</v>
      </c>
      <c r="T163" s="82">
        <v>5.3777800687010409</v>
      </c>
      <c r="U163" s="84">
        <v>11700</v>
      </c>
      <c r="V163" s="85">
        <f t="shared" si="22"/>
        <v>0.1772050671561767</v>
      </c>
      <c r="W163" s="86">
        <v>1.74</v>
      </c>
      <c r="X163" s="86">
        <f t="shared" si="23"/>
        <v>2.29</v>
      </c>
      <c r="Y163" s="82">
        <v>0.08</v>
      </c>
      <c r="Z163" s="87">
        <v>8.3800000000000008</v>
      </c>
      <c r="AA163" s="150">
        <v>0.04</v>
      </c>
      <c r="AB163" s="151"/>
      <c r="AC163" s="88">
        <v>2.5499999999999998</v>
      </c>
      <c r="AD163" s="82">
        <v>2.4300000000000002</v>
      </c>
    </row>
    <row r="164" spans="1:30" x14ac:dyDescent="0.25">
      <c r="A164" s="80">
        <v>28</v>
      </c>
      <c r="B164" s="80" t="s">
        <v>69</v>
      </c>
      <c r="C164" s="81" t="s">
        <v>87</v>
      </c>
      <c r="D164" s="15">
        <v>5519.1</v>
      </c>
      <c r="E164" s="82">
        <v>46.22</v>
      </c>
      <c r="F164" s="82">
        <f t="shared" si="17"/>
        <v>44.000000000000007</v>
      </c>
      <c r="G164" s="82">
        <f t="shared" si="24"/>
        <v>45.037874602018448</v>
      </c>
      <c r="H164" s="82">
        <f t="shared" si="18"/>
        <v>47.317874602018449</v>
      </c>
      <c r="I164" s="83">
        <f t="shared" si="19"/>
        <v>102.35880591367828</v>
      </c>
      <c r="J164" s="82">
        <v>10.130000000000001</v>
      </c>
      <c r="K164" s="82">
        <v>6.59</v>
      </c>
      <c r="L164" s="82">
        <f t="shared" si="20"/>
        <v>10.57</v>
      </c>
      <c r="M164" s="82">
        <f t="shared" si="20"/>
        <v>7.03</v>
      </c>
      <c r="N164" s="82">
        <v>4.51</v>
      </c>
      <c r="O164" s="82">
        <v>7.28</v>
      </c>
      <c r="P164" s="82">
        <v>11.88</v>
      </c>
      <c r="Q164" s="82">
        <v>5.38</v>
      </c>
      <c r="R164" s="82">
        <v>0.11</v>
      </c>
      <c r="S164" s="82">
        <f t="shared" si="21"/>
        <v>11.927874602018445</v>
      </c>
      <c r="T164" s="82">
        <v>5.361215364099218</v>
      </c>
      <c r="U164" s="84">
        <v>11700</v>
      </c>
      <c r="V164" s="85">
        <f t="shared" si="22"/>
        <v>0.17665923791922597</v>
      </c>
      <c r="W164" s="86">
        <v>1.74</v>
      </c>
      <c r="X164" s="86">
        <f t="shared" si="23"/>
        <v>2.29</v>
      </c>
      <c r="Y164" s="82">
        <v>0.08</v>
      </c>
      <c r="Z164" s="87">
        <v>8.3800000000000008</v>
      </c>
      <c r="AA164" s="150">
        <v>0.04</v>
      </c>
      <c r="AB164" s="151"/>
      <c r="AC164" s="88">
        <v>2.2799999999999998</v>
      </c>
      <c r="AD164" s="82">
        <v>2.1800000000000002</v>
      </c>
    </row>
    <row r="165" spans="1:30" x14ac:dyDescent="0.25">
      <c r="A165" s="80">
        <v>29</v>
      </c>
      <c r="B165" s="80" t="s">
        <v>71</v>
      </c>
      <c r="C165" s="81">
        <v>2</v>
      </c>
      <c r="D165" s="15">
        <v>4295.3</v>
      </c>
      <c r="E165" s="82">
        <v>45.53</v>
      </c>
      <c r="F165" s="82">
        <f t="shared" si="17"/>
        <v>43.470000000000006</v>
      </c>
      <c r="G165" s="82">
        <f t="shared" si="24"/>
        <v>43.251573728183516</v>
      </c>
      <c r="H165" s="82">
        <f t="shared" si="18"/>
        <v>45.391573728183516</v>
      </c>
      <c r="I165" s="83">
        <f t="shared" si="19"/>
        <v>99.497524104401919</v>
      </c>
      <c r="J165" s="82">
        <v>10.130000000000001</v>
      </c>
      <c r="K165" s="82">
        <v>6.59</v>
      </c>
      <c r="L165" s="82">
        <f t="shared" si="20"/>
        <v>10.57</v>
      </c>
      <c r="M165" s="82">
        <f t="shared" si="20"/>
        <v>7.03</v>
      </c>
      <c r="N165" s="82">
        <v>4.51</v>
      </c>
      <c r="O165" s="82">
        <v>7.28</v>
      </c>
      <c r="P165" s="82">
        <v>11.35</v>
      </c>
      <c r="Q165" s="82">
        <v>6.23</v>
      </c>
      <c r="R165" s="82">
        <v>0.11</v>
      </c>
      <c r="S165" s="82">
        <f t="shared" si="21"/>
        <v>10.141573728183518</v>
      </c>
      <c r="T165" s="82">
        <v>4.8184407689024429</v>
      </c>
      <c r="U165" s="84">
        <v>16140</v>
      </c>
      <c r="V165" s="85">
        <f t="shared" si="22"/>
        <v>0.31313295928107465</v>
      </c>
      <c r="W165" s="86">
        <v>1.74</v>
      </c>
      <c r="X165" s="86">
        <f t="shared" si="23"/>
        <v>2.29</v>
      </c>
      <c r="Y165" s="82">
        <v>0.08</v>
      </c>
      <c r="Z165" s="87">
        <v>8.3800000000000008</v>
      </c>
      <c r="AA165" s="150">
        <v>0.02</v>
      </c>
      <c r="AB165" s="151"/>
      <c r="AC165" s="88">
        <v>2.14</v>
      </c>
      <c r="AD165" s="82">
        <v>2.04</v>
      </c>
    </row>
    <row r="166" spans="1:30" x14ac:dyDescent="0.25">
      <c r="A166" s="80">
        <v>30</v>
      </c>
      <c r="B166" s="80" t="s">
        <v>71</v>
      </c>
      <c r="C166" s="81">
        <v>10</v>
      </c>
      <c r="D166" s="15">
        <v>4355.6000000000004</v>
      </c>
      <c r="E166" s="82">
        <v>45.53</v>
      </c>
      <c r="F166" s="82">
        <f t="shared" si="17"/>
        <v>43.410000000000004</v>
      </c>
      <c r="G166" s="82">
        <f t="shared" si="24"/>
        <v>44.567953052315787</v>
      </c>
      <c r="H166" s="82">
        <f t="shared" si="18"/>
        <v>46.767953052315789</v>
      </c>
      <c r="I166" s="83">
        <f t="shared" si="19"/>
        <v>102.66747996386958</v>
      </c>
      <c r="J166" s="82">
        <v>10.130000000000001</v>
      </c>
      <c r="K166" s="82">
        <v>6.59</v>
      </c>
      <c r="L166" s="82">
        <f t="shared" si="20"/>
        <v>10.57</v>
      </c>
      <c r="M166" s="82">
        <f t="shared" si="20"/>
        <v>7.03</v>
      </c>
      <c r="N166" s="82">
        <v>4.51</v>
      </c>
      <c r="O166" s="82">
        <v>7.28</v>
      </c>
      <c r="P166" s="82">
        <v>11.29</v>
      </c>
      <c r="Q166" s="82">
        <v>4.4400000000000004</v>
      </c>
      <c r="R166" s="82">
        <v>0.11</v>
      </c>
      <c r="S166" s="82">
        <f t="shared" si="21"/>
        <v>11.457953052315789</v>
      </c>
      <c r="T166" s="82">
        <v>4.4367059221844665</v>
      </c>
      <c r="U166" s="84">
        <v>14700</v>
      </c>
      <c r="V166" s="85">
        <f t="shared" si="22"/>
        <v>0.28124713013132518</v>
      </c>
      <c r="W166" s="86">
        <v>1.74</v>
      </c>
      <c r="X166" s="86">
        <f t="shared" si="23"/>
        <v>2.29</v>
      </c>
      <c r="Y166" s="82">
        <v>0.08</v>
      </c>
      <c r="Z166" s="87">
        <v>8.3800000000000008</v>
      </c>
      <c r="AA166" s="150">
        <v>0.02</v>
      </c>
      <c r="AB166" s="151"/>
      <c r="AC166" s="89">
        <v>2.2000000000000002</v>
      </c>
      <c r="AD166" s="82">
        <v>2.1</v>
      </c>
    </row>
    <row r="167" spans="1:30" x14ac:dyDescent="0.25">
      <c r="A167" s="80">
        <v>31</v>
      </c>
      <c r="B167" s="80" t="s">
        <v>71</v>
      </c>
      <c r="C167" s="81" t="s">
        <v>88</v>
      </c>
      <c r="D167" s="15">
        <v>12737.1</v>
      </c>
      <c r="E167" s="82">
        <v>45.73</v>
      </c>
      <c r="F167" s="82">
        <f t="shared" si="17"/>
        <v>43.510000000000005</v>
      </c>
      <c r="G167" s="82">
        <f t="shared" si="24"/>
        <v>43.785017266410719</v>
      </c>
      <c r="H167" s="82">
        <f t="shared" si="18"/>
        <v>46.095017266410721</v>
      </c>
      <c r="I167" s="83">
        <f t="shared" si="19"/>
        <v>100.63207829558887</v>
      </c>
      <c r="J167" s="82">
        <v>10.130000000000001</v>
      </c>
      <c r="K167" s="82">
        <v>6.59</v>
      </c>
      <c r="L167" s="82">
        <f t="shared" si="20"/>
        <v>10.57</v>
      </c>
      <c r="M167" s="82">
        <f t="shared" si="20"/>
        <v>7.03</v>
      </c>
      <c r="N167" s="82">
        <v>4.51</v>
      </c>
      <c r="O167" s="82">
        <v>7.28</v>
      </c>
      <c r="P167" s="82">
        <v>11.39</v>
      </c>
      <c r="Q167" s="82">
        <v>5.43</v>
      </c>
      <c r="R167" s="82">
        <v>0.11</v>
      </c>
      <c r="S167" s="82">
        <f t="shared" si="21"/>
        <v>10.675017266410721</v>
      </c>
      <c r="T167" s="82">
        <v>4.7131393664177876</v>
      </c>
      <c r="U167" s="84">
        <v>17100</v>
      </c>
      <c r="V167" s="85">
        <f t="shared" si="22"/>
        <v>0.11187789999293402</v>
      </c>
      <c r="W167" s="86">
        <v>1.74</v>
      </c>
      <c r="X167" s="86">
        <f t="shared" si="23"/>
        <v>2.29</v>
      </c>
      <c r="Y167" s="82">
        <v>0.08</v>
      </c>
      <c r="Z167" s="87">
        <v>8.3800000000000008</v>
      </c>
      <c r="AA167" s="150">
        <v>0.02</v>
      </c>
      <c r="AB167" s="151"/>
      <c r="AC167" s="88">
        <v>2.31</v>
      </c>
      <c r="AD167" s="82">
        <v>2.2000000000000002</v>
      </c>
    </row>
    <row r="168" spans="1:30" x14ac:dyDescent="0.25">
      <c r="A168" s="80">
        <v>32</v>
      </c>
      <c r="B168" s="80" t="s">
        <v>71</v>
      </c>
      <c r="C168" s="81" t="s">
        <v>89</v>
      </c>
      <c r="D168" s="15">
        <v>6598.4</v>
      </c>
      <c r="E168" s="82">
        <v>45.48</v>
      </c>
      <c r="F168" s="82">
        <f t="shared" si="17"/>
        <v>43.53</v>
      </c>
      <c r="G168" s="82">
        <f t="shared" si="24"/>
        <v>45.972835476075005</v>
      </c>
      <c r="H168" s="82">
        <f t="shared" si="18"/>
        <v>48.002835476075006</v>
      </c>
      <c r="I168" s="83">
        <f t="shared" si="19"/>
        <v>105.61184350120607</v>
      </c>
      <c r="J168" s="82">
        <v>10.130000000000001</v>
      </c>
      <c r="K168" s="82">
        <v>6.59</v>
      </c>
      <c r="L168" s="82">
        <f t="shared" si="20"/>
        <v>10.57</v>
      </c>
      <c r="M168" s="82">
        <f t="shared" si="20"/>
        <v>7.03</v>
      </c>
      <c r="N168" s="82">
        <v>4.51</v>
      </c>
      <c r="O168" s="82">
        <v>7.28</v>
      </c>
      <c r="P168" s="82">
        <v>11.41</v>
      </c>
      <c r="Q168" s="82">
        <v>4.4000000000000004</v>
      </c>
      <c r="R168" s="82">
        <v>0.11</v>
      </c>
      <c r="S168" s="82">
        <f t="shared" si="21"/>
        <v>12.862835476075007</v>
      </c>
      <c r="T168" s="82">
        <v>5.7118908026188162</v>
      </c>
      <c r="U168" s="84">
        <v>19870</v>
      </c>
      <c r="V168" s="85">
        <f t="shared" si="22"/>
        <v>0.25094467345619142</v>
      </c>
      <c r="W168" s="86">
        <v>1.74</v>
      </c>
      <c r="X168" s="86">
        <f t="shared" si="23"/>
        <v>2.29</v>
      </c>
      <c r="Y168" s="82">
        <v>0.08</v>
      </c>
      <c r="Z168" s="87">
        <v>8.3800000000000008</v>
      </c>
      <c r="AA168" s="150">
        <v>0.02</v>
      </c>
      <c r="AB168" s="151"/>
      <c r="AC168" s="88">
        <v>2.0299999999999998</v>
      </c>
      <c r="AD168" s="82">
        <v>1.93</v>
      </c>
    </row>
    <row r="169" spans="1:30" x14ac:dyDescent="0.25">
      <c r="A169" s="80">
        <v>33</v>
      </c>
      <c r="B169" s="80" t="s">
        <v>71</v>
      </c>
      <c r="C169" s="81" t="s">
        <v>90</v>
      </c>
      <c r="D169" s="15">
        <v>4310.2</v>
      </c>
      <c r="E169" s="82">
        <v>45.66</v>
      </c>
      <c r="F169" s="82">
        <f t="shared" si="17"/>
        <v>43.45</v>
      </c>
      <c r="G169" s="82">
        <f t="shared" si="24"/>
        <v>44.591214092462835</v>
      </c>
      <c r="H169" s="82">
        <f t="shared" ref="H169:H200" si="25">L169+N169+O169+S169+X169+Y169+Z169+AC169</f>
        <v>46.881214092462834</v>
      </c>
      <c r="I169" s="83">
        <f t="shared" si="19"/>
        <v>102.62649963742885</v>
      </c>
      <c r="J169" s="82">
        <v>10.130000000000001</v>
      </c>
      <c r="K169" s="82">
        <v>6.59</v>
      </c>
      <c r="L169" s="82">
        <f t="shared" si="20"/>
        <v>10.57</v>
      </c>
      <c r="M169" s="82">
        <f t="shared" si="20"/>
        <v>7.03</v>
      </c>
      <c r="N169" s="82">
        <v>4.51</v>
      </c>
      <c r="O169" s="82">
        <v>7.28</v>
      </c>
      <c r="P169" s="82">
        <v>11.33</v>
      </c>
      <c r="Q169" s="82">
        <v>4.49</v>
      </c>
      <c r="R169" s="82">
        <v>0.11</v>
      </c>
      <c r="S169" s="82">
        <f t="shared" si="21"/>
        <v>11.481214092462839</v>
      </c>
      <c r="T169" s="82">
        <v>4.4834384285338649</v>
      </c>
      <c r="U169" s="84">
        <v>13850</v>
      </c>
      <c r="V169" s="85">
        <f t="shared" si="22"/>
        <v>0.26777566392897473</v>
      </c>
      <c r="W169" s="86">
        <v>1.74</v>
      </c>
      <c r="X169" s="86">
        <f t="shared" si="23"/>
        <v>2.29</v>
      </c>
      <c r="Y169" s="82">
        <v>0.08</v>
      </c>
      <c r="Z169" s="87">
        <v>8.3800000000000008</v>
      </c>
      <c r="AA169" s="150">
        <v>0.02</v>
      </c>
      <c r="AB169" s="151"/>
      <c r="AC169" s="88">
        <v>2.29</v>
      </c>
      <c r="AD169" s="82">
        <v>2.19</v>
      </c>
    </row>
    <row r="170" spans="1:30" x14ac:dyDescent="0.25">
      <c r="A170" s="80">
        <v>34</v>
      </c>
      <c r="B170" s="80" t="s">
        <v>72</v>
      </c>
      <c r="C170" s="81">
        <v>3</v>
      </c>
      <c r="D170" s="15">
        <v>2268.1</v>
      </c>
      <c r="E170" s="82">
        <v>45.22</v>
      </c>
      <c r="F170" s="82">
        <f t="shared" si="17"/>
        <v>43.39</v>
      </c>
      <c r="G170" s="82">
        <f t="shared" si="24"/>
        <v>44.396212955924931</v>
      </c>
      <c r="H170" s="82">
        <f t="shared" si="25"/>
        <v>46.286212955924931</v>
      </c>
      <c r="I170" s="83">
        <f t="shared" si="19"/>
        <v>102.31899736327479</v>
      </c>
      <c r="J170" s="82">
        <v>10.130000000000001</v>
      </c>
      <c r="K170" s="82">
        <v>6.59</v>
      </c>
      <c r="L170" s="82">
        <f t="shared" si="20"/>
        <v>10.57</v>
      </c>
      <c r="M170" s="82">
        <f t="shared" si="20"/>
        <v>7.03</v>
      </c>
      <c r="N170" s="82">
        <v>4.51</v>
      </c>
      <c r="O170" s="82">
        <v>7.28</v>
      </c>
      <c r="P170" s="82">
        <v>11.27</v>
      </c>
      <c r="Q170" s="82">
        <v>4.38</v>
      </c>
      <c r="R170" s="82">
        <v>0.11</v>
      </c>
      <c r="S170" s="82">
        <f t="shared" si="21"/>
        <v>11.286212955924929</v>
      </c>
      <c r="T170" s="82">
        <v>4.3629212139382449</v>
      </c>
      <c r="U170" s="84">
        <v>3900</v>
      </c>
      <c r="V170" s="85">
        <f t="shared" si="22"/>
        <v>0.1432917419866849</v>
      </c>
      <c r="W170" s="86">
        <v>1.74</v>
      </c>
      <c r="X170" s="86">
        <f t="shared" si="23"/>
        <v>2.29</v>
      </c>
      <c r="Y170" s="82">
        <v>0.08</v>
      </c>
      <c r="Z170" s="87">
        <v>8.3800000000000008</v>
      </c>
      <c r="AA170" s="150">
        <v>0.03</v>
      </c>
      <c r="AB170" s="151"/>
      <c r="AC170" s="88">
        <v>1.89</v>
      </c>
      <c r="AD170" s="82">
        <v>1.8</v>
      </c>
    </row>
    <row r="171" spans="1:30" x14ac:dyDescent="0.25">
      <c r="A171" s="80">
        <v>35</v>
      </c>
      <c r="B171" s="80" t="s">
        <v>72</v>
      </c>
      <c r="C171" s="81">
        <v>5</v>
      </c>
      <c r="D171" s="15">
        <v>5536.7</v>
      </c>
      <c r="E171" s="82">
        <v>46.39</v>
      </c>
      <c r="F171" s="82">
        <f t="shared" si="17"/>
        <v>43.99</v>
      </c>
      <c r="G171" s="82">
        <f t="shared" si="24"/>
        <v>45.030270868206692</v>
      </c>
      <c r="H171" s="82">
        <f t="shared" si="25"/>
        <v>47.510270868206689</v>
      </c>
      <c r="I171" s="83">
        <f t="shared" si="19"/>
        <v>102.36478942533915</v>
      </c>
      <c r="J171" s="82">
        <v>10.130000000000001</v>
      </c>
      <c r="K171" s="82">
        <v>6.59</v>
      </c>
      <c r="L171" s="82">
        <f t="shared" si="20"/>
        <v>10.57</v>
      </c>
      <c r="M171" s="82">
        <f t="shared" si="20"/>
        <v>7.03</v>
      </c>
      <c r="N171" s="82">
        <v>4.51</v>
      </c>
      <c r="O171" s="82">
        <v>7.28</v>
      </c>
      <c r="P171" s="82">
        <v>11.87</v>
      </c>
      <c r="Q171" s="82">
        <v>5.36</v>
      </c>
      <c r="R171" s="82">
        <v>0.11</v>
      </c>
      <c r="S171" s="82">
        <f t="shared" si="21"/>
        <v>11.920270868206691</v>
      </c>
      <c r="T171" s="82">
        <v>5.3441731926960099</v>
      </c>
      <c r="U171" s="84">
        <v>11700</v>
      </c>
      <c r="V171" s="85">
        <f t="shared" si="22"/>
        <v>0.17609767551068325</v>
      </c>
      <c r="W171" s="86">
        <v>1.74</v>
      </c>
      <c r="X171" s="86">
        <f t="shared" si="23"/>
        <v>2.29</v>
      </c>
      <c r="Y171" s="82">
        <v>0.08</v>
      </c>
      <c r="Z171" s="87">
        <v>8.3800000000000008</v>
      </c>
      <c r="AA171" s="150">
        <v>0.04</v>
      </c>
      <c r="AB171" s="151"/>
      <c r="AC171" s="88">
        <v>2.48</v>
      </c>
      <c r="AD171" s="82">
        <v>2.36</v>
      </c>
    </row>
    <row r="172" spans="1:30" x14ac:dyDescent="0.25">
      <c r="A172" s="80">
        <v>36</v>
      </c>
      <c r="B172" s="80" t="s">
        <v>72</v>
      </c>
      <c r="C172" s="81">
        <v>9</v>
      </c>
      <c r="D172" s="15">
        <v>1923.5</v>
      </c>
      <c r="E172" s="82">
        <v>45.97</v>
      </c>
      <c r="F172" s="82">
        <f t="shared" si="17"/>
        <v>43.820000000000007</v>
      </c>
      <c r="G172" s="82">
        <f t="shared" si="24"/>
        <v>44.846612722641012</v>
      </c>
      <c r="H172" s="82">
        <f t="shared" si="25"/>
        <v>47.066612722641011</v>
      </c>
      <c r="I172" s="83">
        <f t="shared" si="19"/>
        <v>102.34279489420585</v>
      </c>
      <c r="J172" s="82">
        <v>10.130000000000001</v>
      </c>
      <c r="K172" s="82">
        <v>6.59</v>
      </c>
      <c r="L172" s="82">
        <f t="shared" si="20"/>
        <v>10.57</v>
      </c>
      <c r="M172" s="82">
        <f t="shared" si="20"/>
        <v>7.03</v>
      </c>
      <c r="N172" s="82">
        <v>4.51</v>
      </c>
      <c r="O172" s="82">
        <v>7.28</v>
      </c>
      <c r="P172" s="82">
        <v>11.7</v>
      </c>
      <c r="Q172" s="82">
        <v>5.15</v>
      </c>
      <c r="R172" s="82">
        <v>0.11</v>
      </c>
      <c r="S172" s="82">
        <f t="shared" si="21"/>
        <v>11.736612722641016</v>
      </c>
      <c r="T172" s="82">
        <v>5.1276498944632181</v>
      </c>
      <c r="U172" s="84">
        <v>3900</v>
      </c>
      <c r="V172" s="85">
        <f t="shared" si="22"/>
        <v>0.16896282817780087</v>
      </c>
      <c r="W172" s="86">
        <v>1.74</v>
      </c>
      <c r="X172" s="86">
        <f t="shared" si="23"/>
        <v>2.29</v>
      </c>
      <c r="Y172" s="82">
        <v>0.08</v>
      </c>
      <c r="Z172" s="87">
        <v>8.3800000000000008</v>
      </c>
      <c r="AA172" s="150">
        <v>0.04</v>
      </c>
      <c r="AB172" s="151"/>
      <c r="AC172" s="88">
        <v>2.2200000000000002</v>
      </c>
      <c r="AD172" s="82">
        <v>2.11</v>
      </c>
    </row>
    <row r="173" spans="1:30" x14ac:dyDescent="0.25">
      <c r="A173" s="80">
        <v>37</v>
      </c>
      <c r="B173" s="80" t="s">
        <v>72</v>
      </c>
      <c r="C173" s="81">
        <v>11</v>
      </c>
      <c r="D173" s="15">
        <v>5465.5</v>
      </c>
      <c r="E173" s="82">
        <v>46.43</v>
      </c>
      <c r="F173" s="82">
        <f t="shared" si="17"/>
        <v>44.03</v>
      </c>
      <c r="G173" s="82">
        <f t="shared" si="24"/>
        <v>45.07218437764157</v>
      </c>
      <c r="H173" s="82">
        <f t="shared" si="25"/>
        <v>47.542184377641568</v>
      </c>
      <c r="I173" s="83">
        <f t="shared" si="19"/>
        <v>102.36698700350118</v>
      </c>
      <c r="J173" s="82">
        <v>10.130000000000001</v>
      </c>
      <c r="K173" s="82">
        <v>6.59</v>
      </c>
      <c r="L173" s="82">
        <f t="shared" si="20"/>
        <v>10.57</v>
      </c>
      <c r="M173" s="82">
        <f t="shared" si="20"/>
        <v>7.03</v>
      </c>
      <c r="N173" s="82">
        <v>4.51</v>
      </c>
      <c r="O173" s="82">
        <v>7.28</v>
      </c>
      <c r="P173" s="82">
        <v>11.91</v>
      </c>
      <c r="Q173" s="82">
        <v>5.43</v>
      </c>
      <c r="R173" s="82">
        <v>0.11</v>
      </c>
      <c r="S173" s="82">
        <f t="shared" si="21"/>
        <v>11.96218437764157</v>
      </c>
      <c r="T173" s="82">
        <v>5.4137926476992035</v>
      </c>
      <c r="U173" s="84">
        <v>11700</v>
      </c>
      <c r="V173" s="85">
        <f t="shared" si="22"/>
        <v>0.17839172994236574</v>
      </c>
      <c r="W173" s="86">
        <v>1.74</v>
      </c>
      <c r="X173" s="86">
        <f t="shared" si="23"/>
        <v>2.29</v>
      </c>
      <c r="Y173" s="82">
        <v>0.08</v>
      </c>
      <c r="Z173" s="87">
        <v>8.3800000000000008</v>
      </c>
      <c r="AA173" s="150">
        <v>0.04</v>
      </c>
      <c r="AB173" s="151"/>
      <c r="AC173" s="88">
        <v>2.4700000000000002</v>
      </c>
      <c r="AD173" s="82">
        <v>2.36</v>
      </c>
    </row>
    <row r="174" spans="1:30" x14ac:dyDescent="0.25">
      <c r="A174" s="80">
        <v>38</v>
      </c>
      <c r="B174" s="80" t="s">
        <v>72</v>
      </c>
      <c r="C174" s="81">
        <v>13</v>
      </c>
      <c r="D174" s="15">
        <v>1797.2</v>
      </c>
      <c r="E174" s="82">
        <v>46.53</v>
      </c>
      <c r="F174" s="82">
        <f t="shared" si="17"/>
        <v>44.09</v>
      </c>
      <c r="G174" s="82">
        <f t="shared" si="24"/>
        <v>45.128837398174937</v>
      </c>
      <c r="H174" s="82">
        <f t="shared" si="25"/>
        <v>47.64883739817494</v>
      </c>
      <c r="I174" s="83">
        <f t="shared" si="19"/>
        <v>102.35617463863673</v>
      </c>
      <c r="J174" s="82">
        <v>10.130000000000001</v>
      </c>
      <c r="K174" s="82">
        <v>6.59</v>
      </c>
      <c r="L174" s="82">
        <f t="shared" si="20"/>
        <v>10.57</v>
      </c>
      <c r="M174" s="82">
        <f t="shared" si="20"/>
        <v>7.03</v>
      </c>
      <c r="N174" s="82">
        <v>4.51</v>
      </c>
      <c r="O174" s="82">
        <v>7.28</v>
      </c>
      <c r="P174" s="82">
        <v>11.97</v>
      </c>
      <c r="Q174" s="82">
        <v>5.51</v>
      </c>
      <c r="R174" s="82">
        <v>0.11</v>
      </c>
      <c r="S174" s="82">
        <f t="shared" si="21"/>
        <v>12.018837398174941</v>
      </c>
      <c r="T174" s="82">
        <v>5.4880005408413091</v>
      </c>
      <c r="U174" s="84">
        <v>3900</v>
      </c>
      <c r="V174" s="85">
        <f t="shared" si="22"/>
        <v>0.18083685733363009</v>
      </c>
      <c r="W174" s="86">
        <v>1.74</v>
      </c>
      <c r="X174" s="86">
        <f t="shared" si="23"/>
        <v>2.29</v>
      </c>
      <c r="Y174" s="82">
        <v>0.08</v>
      </c>
      <c r="Z174" s="87">
        <v>8.3800000000000008</v>
      </c>
      <c r="AA174" s="150">
        <v>0.04</v>
      </c>
      <c r="AB174" s="151"/>
      <c r="AC174" s="88">
        <v>2.52</v>
      </c>
      <c r="AD174" s="82">
        <v>2.4</v>
      </c>
    </row>
    <row r="175" spans="1:30" x14ac:dyDescent="0.25">
      <c r="A175" s="80">
        <v>39</v>
      </c>
      <c r="B175" s="80" t="s">
        <v>41</v>
      </c>
      <c r="C175" s="81">
        <v>28</v>
      </c>
      <c r="D175" s="15">
        <v>5018.5</v>
      </c>
      <c r="E175" s="82">
        <v>44.75</v>
      </c>
      <c r="F175" s="82">
        <f t="shared" si="17"/>
        <v>42.89</v>
      </c>
      <c r="G175" s="82">
        <f t="shared" si="24"/>
        <v>43.963333393377837</v>
      </c>
      <c r="H175" s="82">
        <f t="shared" si="25"/>
        <v>45.883333393377839</v>
      </c>
      <c r="I175" s="83">
        <f t="shared" si="19"/>
        <v>102.50252598129596</v>
      </c>
      <c r="J175" s="82">
        <v>10.130000000000001</v>
      </c>
      <c r="K175" s="82">
        <v>6.59</v>
      </c>
      <c r="L175" s="82">
        <f t="shared" si="20"/>
        <v>10.57</v>
      </c>
      <c r="M175" s="82">
        <f t="shared" si="20"/>
        <v>7.03</v>
      </c>
      <c r="N175" s="82">
        <v>4.51</v>
      </c>
      <c r="O175" s="82">
        <v>7.28</v>
      </c>
      <c r="P175" s="82">
        <v>10.77</v>
      </c>
      <c r="Q175" s="82">
        <v>4.13</v>
      </c>
      <c r="R175" s="82">
        <v>0.11</v>
      </c>
      <c r="S175" s="82">
        <f t="shared" si="21"/>
        <v>10.853333393377834</v>
      </c>
      <c r="T175" s="82">
        <v>4.1240706654710895</v>
      </c>
      <c r="U175" s="84">
        <v>12000</v>
      </c>
      <c r="V175" s="85">
        <f t="shared" si="22"/>
        <v>0.19926272790674504</v>
      </c>
      <c r="W175" s="86">
        <v>1.74</v>
      </c>
      <c r="X175" s="86">
        <f t="shared" si="23"/>
        <v>2.29</v>
      </c>
      <c r="Y175" s="82">
        <v>0.08</v>
      </c>
      <c r="Z175" s="87">
        <v>8.3800000000000008</v>
      </c>
      <c r="AA175" s="150">
        <v>0.03</v>
      </c>
      <c r="AB175" s="151"/>
      <c r="AC175" s="88">
        <v>1.92</v>
      </c>
      <c r="AD175" s="82">
        <v>1.83</v>
      </c>
    </row>
    <row r="176" spans="1:30" x14ac:dyDescent="0.25">
      <c r="A176" s="80">
        <v>40</v>
      </c>
      <c r="B176" s="80" t="s">
        <v>41</v>
      </c>
      <c r="C176" s="81">
        <v>30</v>
      </c>
      <c r="D176" s="15">
        <v>7508.9</v>
      </c>
      <c r="E176" s="82">
        <v>44.79</v>
      </c>
      <c r="F176" s="82">
        <f t="shared" si="17"/>
        <v>42.95</v>
      </c>
      <c r="G176" s="82">
        <f t="shared" si="24"/>
        <v>44.014185826419315</v>
      </c>
      <c r="H176" s="82">
        <f t="shared" si="25"/>
        <v>45.914185826419313</v>
      </c>
      <c r="I176" s="83">
        <f t="shared" si="19"/>
        <v>102.47773184265266</v>
      </c>
      <c r="J176" s="82">
        <v>10.130000000000001</v>
      </c>
      <c r="K176" s="82">
        <v>6.59</v>
      </c>
      <c r="L176" s="82">
        <f t="shared" si="20"/>
        <v>10.57</v>
      </c>
      <c r="M176" s="82">
        <f t="shared" si="20"/>
        <v>7.03</v>
      </c>
      <c r="N176" s="82">
        <v>4.51</v>
      </c>
      <c r="O176" s="82">
        <v>7.28</v>
      </c>
      <c r="P176" s="82">
        <v>10.83</v>
      </c>
      <c r="Q176" s="82">
        <v>4.1500000000000004</v>
      </c>
      <c r="R176" s="82">
        <v>0.11</v>
      </c>
      <c r="S176" s="82">
        <f t="shared" si="21"/>
        <v>10.904185826419315</v>
      </c>
      <c r="T176" s="82">
        <v>4.1344228784509047</v>
      </c>
      <c r="U176" s="84">
        <v>18000</v>
      </c>
      <c r="V176" s="85">
        <f t="shared" si="22"/>
        <v>0.19976294796841085</v>
      </c>
      <c r="W176" s="86">
        <v>1.74</v>
      </c>
      <c r="X176" s="86">
        <f t="shared" si="23"/>
        <v>2.29</v>
      </c>
      <c r="Y176" s="82">
        <v>0.08</v>
      </c>
      <c r="Z176" s="87">
        <v>8.3800000000000008</v>
      </c>
      <c r="AA176" s="150">
        <v>0.03</v>
      </c>
      <c r="AB176" s="151"/>
      <c r="AC176" s="89">
        <v>1.9</v>
      </c>
      <c r="AD176" s="82">
        <v>1.81</v>
      </c>
    </row>
    <row r="177" spans="1:30" x14ac:dyDescent="0.25">
      <c r="A177" s="80">
        <v>41</v>
      </c>
      <c r="B177" s="80" t="s">
        <v>41</v>
      </c>
      <c r="C177" s="81">
        <v>32</v>
      </c>
      <c r="D177" s="15">
        <v>10368.799999999999</v>
      </c>
      <c r="E177" s="82">
        <v>44.85</v>
      </c>
      <c r="F177" s="82">
        <f t="shared" si="17"/>
        <v>42.870000000000005</v>
      </c>
      <c r="G177" s="82">
        <f t="shared" si="24"/>
        <v>43.902838702260624</v>
      </c>
      <c r="H177" s="82">
        <f t="shared" si="25"/>
        <v>45.962838702260626</v>
      </c>
      <c r="I177" s="83">
        <f t="shared" si="19"/>
        <v>102.40923420168093</v>
      </c>
      <c r="J177" s="82">
        <v>10.130000000000001</v>
      </c>
      <c r="K177" s="82">
        <v>6.59</v>
      </c>
      <c r="L177" s="82">
        <f t="shared" si="20"/>
        <v>10.57</v>
      </c>
      <c r="M177" s="82">
        <f t="shared" si="20"/>
        <v>7.03</v>
      </c>
      <c r="N177" s="82">
        <v>4.51</v>
      </c>
      <c r="O177" s="82">
        <v>7.28</v>
      </c>
      <c r="P177" s="82">
        <v>10.75</v>
      </c>
      <c r="Q177" s="82">
        <v>4</v>
      </c>
      <c r="R177" s="82">
        <v>0.11</v>
      </c>
      <c r="S177" s="82">
        <f t="shared" si="21"/>
        <v>10.792838702260628</v>
      </c>
      <c r="T177" s="82">
        <v>3.9921000761258139</v>
      </c>
      <c r="U177" s="84">
        <v>20000</v>
      </c>
      <c r="V177" s="85">
        <f t="shared" si="22"/>
        <v>0.16073862613481471</v>
      </c>
      <c r="W177" s="86">
        <v>1.74</v>
      </c>
      <c r="X177" s="86">
        <f t="shared" si="23"/>
        <v>2.29</v>
      </c>
      <c r="Y177" s="82">
        <v>0.08</v>
      </c>
      <c r="Z177" s="87">
        <v>8.3800000000000008</v>
      </c>
      <c r="AA177" s="150">
        <v>0.02</v>
      </c>
      <c r="AB177" s="151"/>
      <c r="AC177" s="88">
        <v>2.06</v>
      </c>
      <c r="AD177" s="82">
        <v>1.96</v>
      </c>
    </row>
    <row r="178" spans="1:30" x14ac:dyDescent="0.25">
      <c r="A178" s="80">
        <v>42</v>
      </c>
      <c r="B178" s="80" t="s">
        <v>41</v>
      </c>
      <c r="C178" s="81" t="s">
        <v>91</v>
      </c>
      <c r="D178" s="15">
        <v>4655.2</v>
      </c>
      <c r="E178" s="82">
        <v>47.02</v>
      </c>
      <c r="F178" s="82">
        <f t="shared" si="17"/>
        <v>43.59</v>
      </c>
      <c r="G178" s="82">
        <f t="shared" si="24"/>
        <v>44.59772061608524</v>
      </c>
      <c r="H178" s="82">
        <f t="shared" si="25"/>
        <v>48.167720616085241</v>
      </c>
      <c r="I178" s="83">
        <f t="shared" si="19"/>
        <v>102.31181604974819</v>
      </c>
      <c r="J178" s="82">
        <v>10.130000000000001</v>
      </c>
      <c r="K178" s="82">
        <v>6.59</v>
      </c>
      <c r="L178" s="82">
        <f t="shared" si="20"/>
        <v>10.57</v>
      </c>
      <c r="M178" s="82">
        <f t="shared" si="20"/>
        <v>7.03</v>
      </c>
      <c r="N178" s="82">
        <v>4.51</v>
      </c>
      <c r="O178" s="82">
        <v>7.28</v>
      </c>
      <c r="P178" s="82">
        <v>11.47</v>
      </c>
      <c r="Q178" s="82">
        <v>5.72</v>
      </c>
      <c r="R178" s="82">
        <v>0.11</v>
      </c>
      <c r="S178" s="82">
        <f t="shared" si="21"/>
        <v>11.487720616085239</v>
      </c>
      <c r="T178" s="82">
        <v>5.6991412496419773</v>
      </c>
      <c r="U178" s="84">
        <v>8300</v>
      </c>
      <c r="V178" s="85">
        <f t="shared" si="22"/>
        <v>0.14857936644326059</v>
      </c>
      <c r="W178" s="86">
        <v>1.74</v>
      </c>
      <c r="X178" s="86">
        <f t="shared" si="23"/>
        <v>2.29</v>
      </c>
      <c r="Y178" s="82">
        <v>0.08</v>
      </c>
      <c r="Z178" s="87">
        <v>8.3800000000000008</v>
      </c>
      <c r="AA178" s="150">
        <v>0.03</v>
      </c>
      <c r="AB178" s="151"/>
      <c r="AC178" s="88">
        <v>3.57</v>
      </c>
      <c r="AD178" s="82">
        <v>3.4</v>
      </c>
    </row>
    <row r="179" spans="1:30" x14ac:dyDescent="0.25">
      <c r="A179" s="80">
        <v>43</v>
      </c>
      <c r="B179" s="80" t="s">
        <v>92</v>
      </c>
      <c r="C179" s="81" t="s">
        <v>93</v>
      </c>
      <c r="D179" s="15">
        <v>2268</v>
      </c>
      <c r="E179" s="82">
        <v>46.18</v>
      </c>
      <c r="F179" s="82">
        <f t="shared" si="17"/>
        <v>43.39</v>
      </c>
      <c r="G179" s="82">
        <f t="shared" si="24"/>
        <v>44.462191057025279</v>
      </c>
      <c r="H179" s="82">
        <f t="shared" si="25"/>
        <v>47.342191057025282</v>
      </c>
      <c r="I179" s="83">
        <f t="shared" si="19"/>
        <v>102.47105567417671</v>
      </c>
      <c r="J179" s="82">
        <v>10.130000000000001</v>
      </c>
      <c r="K179" s="82">
        <v>6.59</v>
      </c>
      <c r="L179" s="82">
        <f t="shared" si="20"/>
        <v>10.57</v>
      </c>
      <c r="M179" s="82">
        <f t="shared" si="20"/>
        <v>7.03</v>
      </c>
      <c r="N179" s="82">
        <v>4.51</v>
      </c>
      <c r="O179" s="82">
        <v>7.28</v>
      </c>
      <c r="P179" s="82">
        <v>11.27</v>
      </c>
      <c r="Q179" s="82">
        <v>4.58</v>
      </c>
      <c r="R179" s="82">
        <v>0.11</v>
      </c>
      <c r="S179" s="82">
        <f t="shared" si="21"/>
        <v>11.352191057025278</v>
      </c>
      <c r="T179" s="82">
        <v>4.5627554309229863</v>
      </c>
      <c r="U179" s="84">
        <v>5700</v>
      </c>
      <c r="V179" s="85">
        <f t="shared" si="22"/>
        <v>0.20943562610229274</v>
      </c>
      <c r="W179" s="86">
        <v>1.74</v>
      </c>
      <c r="X179" s="86">
        <f t="shared" si="23"/>
        <v>2.29</v>
      </c>
      <c r="Y179" s="82">
        <v>0.08</v>
      </c>
      <c r="Z179" s="87">
        <v>8.3800000000000008</v>
      </c>
      <c r="AA179" s="150">
        <v>0.05</v>
      </c>
      <c r="AB179" s="151"/>
      <c r="AC179" s="88">
        <v>2.88</v>
      </c>
      <c r="AD179" s="82">
        <v>2.74</v>
      </c>
    </row>
    <row r="180" spans="1:30" x14ac:dyDescent="0.25">
      <c r="A180" s="80">
        <v>44</v>
      </c>
      <c r="B180" s="80" t="s">
        <v>92</v>
      </c>
      <c r="C180" s="81" t="s">
        <v>94</v>
      </c>
      <c r="D180" s="15">
        <v>2285</v>
      </c>
      <c r="E180" s="82">
        <v>46.22</v>
      </c>
      <c r="F180" s="82">
        <f t="shared" si="17"/>
        <v>43.220000000000006</v>
      </c>
      <c r="G180" s="82">
        <f t="shared" si="24"/>
        <v>44.306686790955503</v>
      </c>
      <c r="H180" s="82">
        <f t="shared" si="25"/>
        <v>47.406686790955504</v>
      </c>
      <c r="I180" s="83">
        <f t="shared" si="19"/>
        <v>102.514314648208</v>
      </c>
      <c r="J180" s="82">
        <v>10.130000000000001</v>
      </c>
      <c r="K180" s="82">
        <v>6.59</v>
      </c>
      <c r="L180" s="82">
        <f t="shared" si="20"/>
        <v>10.57</v>
      </c>
      <c r="M180" s="82">
        <f t="shared" si="20"/>
        <v>7.03</v>
      </c>
      <c r="N180" s="82">
        <v>4.51</v>
      </c>
      <c r="O180" s="82">
        <v>7.28</v>
      </c>
      <c r="P180" s="82">
        <v>11.1</v>
      </c>
      <c r="Q180" s="82">
        <v>4.53</v>
      </c>
      <c r="R180" s="82">
        <v>0.11</v>
      </c>
      <c r="S180" s="82">
        <f t="shared" si="21"/>
        <v>11.196686790955505</v>
      </c>
      <c r="T180" s="82">
        <v>4.5288093292487233</v>
      </c>
      <c r="U180" s="84">
        <v>5700</v>
      </c>
      <c r="V180" s="85">
        <f t="shared" si="22"/>
        <v>0.20787746170678337</v>
      </c>
      <c r="W180" s="86">
        <v>1.74</v>
      </c>
      <c r="X180" s="86">
        <f t="shared" si="23"/>
        <v>2.29</v>
      </c>
      <c r="Y180" s="82">
        <v>0.08</v>
      </c>
      <c r="Z180" s="87">
        <v>8.3800000000000008</v>
      </c>
      <c r="AA180" s="150">
        <v>0.05</v>
      </c>
      <c r="AB180" s="151"/>
      <c r="AC180" s="89">
        <v>3.1</v>
      </c>
      <c r="AD180" s="82">
        <v>2.95</v>
      </c>
    </row>
    <row r="181" spans="1:30" x14ac:dyDescent="0.25">
      <c r="A181" s="80">
        <v>45</v>
      </c>
      <c r="B181" s="80" t="s">
        <v>92</v>
      </c>
      <c r="C181" s="81" t="s">
        <v>95</v>
      </c>
      <c r="D181" s="15">
        <v>2522</v>
      </c>
      <c r="E181" s="82">
        <v>45.77</v>
      </c>
      <c r="F181" s="82">
        <f t="shared" si="17"/>
        <v>43.050000000000004</v>
      </c>
      <c r="G181" s="82">
        <f t="shared" si="24"/>
        <v>44.131304249537401</v>
      </c>
      <c r="H181" s="82">
        <f t="shared" si="25"/>
        <v>46.941304249537403</v>
      </c>
      <c r="I181" s="83">
        <f t="shared" si="19"/>
        <v>102.5117404170439</v>
      </c>
      <c r="J181" s="82">
        <v>10.130000000000001</v>
      </c>
      <c r="K181" s="82">
        <v>6.59</v>
      </c>
      <c r="L181" s="82">
        <f t="shared" si="20"/>
        <v>10.57</v>
      </c>
      <c r="M181" s="82">
        <f t="shared" si="20"/>
        <v>7.03</v>
      </c>
      <c r="N181" s="82">
        <v>4.51</v>
      </c>
      <c r="O181" s="82">
        <v>7.28</v>
      </c>
      <c r="P181" s="82">
        <v>10.93</v>
      </c>
      <c r="Q181" s="82">
        <v>4.12</v>
      </c>
      <c r="R181" s="82">
        <v>0.11</v>
      </c>
      <c r="S181" s="82">
        <f t="shared" si="21"/>
        <v>11.021304249537403</v>
      </c>
      <c r="T181" s="82">
        <v>4.1032233613534235</v>
      </c>
      <c r="U181" s="84">
        <v>6600</v>
      </c>
      <c r="V181" s="85">
        <f t="shared" si="22"/>
        <v>0.21808088818398097</v>
      </c>
      <c r="W181" s="86">
        <v>1.74</v>
      </c>
      <c r="X181" s="86">
        <f t="shared" si="23"/>
        <v>2.29</v>
      </c>
      <c r="Y181" s="82">
        <v>0.08</v>
      </c>
      <c r="Z181" s="87">
        <v>8.3800000000000008</v>
      </c>
      <c r="AA181" s="150">
        <v>0.05</v>
      </c>
      <c r="AB181" s="151"/>
      <c r="AC181" s="88">
        <v>2.81</v>
      </c>
      <c r="AD181" s="82">
        <v>2.67</v>
      </c>
    </row>
    <row r="182" spans="1:30" x14ac:dyDescent="0.25">
      <c r="A182" s="80">
        <v>46</v>
      </c>
      <c r="B182" s="80" t="s">
        <v>92</v>
      </c>
      <c r="C182" s="81" t="s">
        <v>96</v>
      </c>
      <c r="D182" s="15">
        <v>2395</v>
      </c>
      <c r="E182" s="82">
        <v>46.09</v>
      </c>
      <c r="F182" s="82">
        <f t="shared" si="17"/>
        <v>43.2</v>
      </c>
      <c r="G182" s="82">
        <f t="shared" si="24"/>
        <v>44.300450654418924</v>
      </c>
      <c r="H182" s="82">
        <f t="shared" si="25"/>
        <v>47.280450654418921</v>
      </c>
      <c r="I182" s="83">
        <f t="shared" si="19"/>
        <v>102.54733947782158</v>
      </c>
      <c r="J182" s="82">
        <v>10.130000000000001</v>
      </c>
      <c r="K182" s="82">
        <v>6.59</v>
      </c>
      <c r="L182" s="82">
        <f t="shared" si="20"/>
        <v>10.57</v>
      </c>
      <c r="M182" s="82">
        <f t="shared" si="20"/>
        <v>7.03</v>
      </c>
      <c r="N182" s="82">
        <v>4.51</v>
      </c>
      <c r="O182" s="82">
        <v>7.28</v>
      </c>
      <c r="P182" s="82">
        <v>11.08</v>
      </c>
      <c r="Q182" s="82">
        <v>4.33</v>
      </c>
      <c r="R182" s="82">
        <v>0.11</v>
      </c>
      <c r="S182" s="82">
        <f t="shared" si="21"/>
        <v>11.190450654418928</v>
      </c>
      <c r="T182" s="82">
        <v>4.3208055604732083</v>
      </c>
      <c r="U182" s="84">
        <v>6600</v>
      </c>
      <c r="V182" s="85">
        <f t="shared" si="22"/>
        <v>0.22964509394572027</v>
      </c>
      <c r="W182" s="86">
        <v>1.74</v>
      </c>
      <c r="X182" s="86">
        <f t="shared" si="23"/>
        <v>2.29</v>
      </c>
      <c r="Y182" s="82">
        <v>0.08</v>
      </c>
      <c r="Z182" s="87">
        <v>8.3800000000000008</v>
      </c>
      <c r="AA182" s="150">
        <v>0.05</v>
      </c>
      <c r="AB182" s="151"/>
      <c r="AC182" s="88">
        <v>2.98</v>
      </c>
      <c r="AD182" s="82">
        <v>2.84</v>
      </c>
    </row>
    <row r="183" spans="1:30" x14ac:dyDescent="0.25">
      <c r="A183" s="80">
        <v>47</v>
      </c>
      <c r="B183" s="80" t="s">
        <v>43</v>
      </c>
      <c r="C183" s="81" t="s">
        <v>97</v>
      </c>
      <c r="D183" s="15">
        <v>4216.7</v>
      </c>
      <c r="E183" s="82">
        <v>47.74</v>
      </c>
      <c r="F183" s="82">
        <f t="shared" si="17"/>
        <v>43.923300000000005</v>
      </c>
      <c r="G183" s="82">
        <f t="shared" si="24"/>
        <v>44.95517998798428</v>
      </c>
      <c r="H183" s="82">
        <f t="shared" si="25"/>
        <v>48.915179987984281</v>
      </c>
      <c r="I183" s="83">
        <f t="shared" si="19"/>
        <v>102.34927700783929</v>
      </c>
      <c r="J183" s="82">
        <v>10.130000000000001</v>
      </c>
      <c r="K183" s="82">
        <v>6.59</v>
      </c>
      <c r="L183" s="82">
        <f t="shared" si="20"/>
        <v>10.57</v>
      </c>
      <c r="M183" s="82">
        <f t="shared" si="20"/>
        <v>7.03</v>
      </c>
      <c r="N183" s="82">
        <v>4.51</v>
      </c>
      <c r="O183" s="82">
        <v>7.28</v>
      </c>
      <c r="P183" s="82">
        <v>11.8033</v>
      </c>
      <c r="Q183" s="82">
        <v>6.3</v>
      </c>
      <c r="R183" s="82">
        <v>0.11</v>
      </c>
      <c r="S183" s="82">
        <f t="shared" si="21"/>
        <v>11.845179987984285</v>
      </c>
      <c r="T183" s="82">
        <v>6.2918022020379292</v>
      </c>
      <c r="U183" s="84">
        <v>8100</v>
      </c>
      <c r="V183" s="85">
        <f t="shared" si="22"/>
        <v>0.16007778594635616</v>
      </c>
      <c r="W183" s="86">
        <v>1.74</v>
      </c>
      <c r="X183" s="86">
        <f t="shared" si="23"/>
        <v>2.29</v>
      </c>
      <c r="Y183" s="82">
        <v>0.08</v>
      </c>
      <c r="Z183" s="87">
        <v>8.3800000000000008</v>
      </c>
      <c r="AA183" s="150">
        <v>0.04</v>
      </c>
      <c r="AB183" s="151"/>
      <c r="AC183" s="88">
        <v>3.96</v>
      </c>
      <c r="AD183" s="82">
        <v>3.78</v>
      </c>
    </row>
    <row r="184" spans="1:30" x14ac:dyDescent="0.25">
      <c r="A184" s="80">
        <v>48</v>
      </c>
      <c r="B184" s="80" t="s">
        <v>74</v>
      </c>
      <c r="C184" s="81">
        <v>6</v>
      </c>
      <c r="D184" s="15">
        <v>5492</v>
      </c>
      <c r="E184" s="82">
        <v>45.29</v>
      </c>
      <c r="F184" s="82">
        <f t="shared" si="17"/>
        <v>43.2</v>
      </c>
      <c r="G184" s="82">
        <f t="shared" si="24"/>
        <v>44.232921722505459</v>
      </c>
      <c r="H184" s="82">
        <f t="shared" si="25"/>
        <v>46.392921722505463</v>
      </c>
      <c r="I184" s="83">
        <f t="shared" si="19"/>
        <v>102.39102250579968</v>
      </c>
      <c r="J184" s="82">
        <v>10.130000000000001</v>
      </c>
      <c r="K184" s="82">
        <v>6.59</v>
      </c>
      <c r="L184" s="82">
        <f t="shared" si="20"/>
        <v>10.57</v>
      </c>
      <c r="M184" s="82">
        <f t="shared" si="20"/>
        <v>7.03</v>
      </c>
      <c r="N184" s="82">
        <v>4.51</v>
      </c>
      <c r="O184" s="82">
        <v>7.28</v>
      </c>
      <c r="P184" s="82">
        <v>11.08</v>
      </c>
      <c r="Q184" s="82">
        <v>5.0599999999999996</v>
      </c>
      <c r="R184" s="82">
        <v>0.11</v>
      </c>
      <c r="S184" s="82">
        <f t="shared" si="21"/>
        <v>11.122921722505462</v>
      </c>
      <c r="T184" s="82">
        <v>5.0353907683903856</v>
      </c>
      <c r="U184" s="84">
        <v>11700</v>
      </c>
      <c r="V184" s="85">
        <f t="shared" si="22"/>
        <v>0.17753095411507647</v>
      </c>
      <c r="W184" s="86">
        <v>1.74</v>
      </c>
      <c r="X184" s="86">
        <f t="shared" si="23"/>
        <v>2.29</v>
      </c>
      <c r="Y184" s="82">
        <v>0.08</v>
      </c>
      <c r="Z184" s="87">
        <v>8.3800000000000008</v>
      </c>
      <c r="AA184" s="150">
        <v>0.04</v>
      </c>
      <c r="AB184" s="151"/>
      <c r="AC184" s="88">
        <v>2.16</v>
      </c>
      <c r="AD184" s="82">
        <v>2.0499999999999998</v>
      </c>
    </row>
    <row r="185" spans="1:30" x14ac:dyDescent="0.25">
      <c r="A185" s="80">
        <v>49</v>
      </c>
      <c r="B185" s="80" t="s">
        <v>74</v>
      </c>
      <c r="C185" s="81">
        <v>10</v>
      </c>
      <c r="D185" s="15">
        <v>1801</v>
      </c>
      <c r="E185" s="82">
        <v>45.77</v>
      </c>
      <c r="F185" s="82">
        <f t="shared" si="17"/>
        <v>43.320000000000007</v>
      </c>
      <c r="G185" s="82">
        <f t="shared" si="24"/>
        <v>44.358794392004441</v>
      </c>
      <c r="H185" s="82">
        <f t="shared" si="25"/>
        <v>46.888794392004442</v>
      </c>
      <c r="I185" s="83">
        <f t="shared" si="19"/>
        <v>102.39795566021337</v>
      </c>
      <c r="J185" s="82">
        <v>10.130000000000001</v>
      </c>
      <c r="K185" s="82">
        <v>6.59</v>
      </c>
      <c r="L185" s="82">
        <f t="shared" si="20"/>
        <v>10.57</v>
      </c>
      <c r="M185" s="82">
        <f t="shared" si="20"/>
        <v>7.03</v>
      </c>
      <c r="N185" s="82">
        <v>4.51</v>
      </c>
      <c r="O185" s="82">
        <v>7.28</v>
      </c>
      <c r="P185" s="82">
        <v>11.2</v>
      </c>
      <c r="Q185" s="82">
        <v>5.14</v>
      </c>
      <c r="R185" s="82">
        <v>0.11</v>
      </c>
      <c r="S185" s="82">
        <f t="shared" si="21"/>
        <v>11.248794392004442</v>
      </c>
      <c r="T185" s="82">
        <v>5.1183390893947802</v>
      </c>
      <c r="U185" s="84">
        <v>3900</v>
      </c>
      <c r="V185" s="85">
        <f t="shared" si="22"/>
        <v>0.18045530260966128</v>
      </c>
      <c r="W185" s="86">
        <v>1.74</v>
      </c>
      <c r="X185" s="86">
        <f t="shared" si="23"/>
        <v>2.29</v>
      </c>
      <c r="Y185" s="82">
        <v>0.08</v>
      </c>
      <c r="Z185" s="87">
        <v>8.3800000000000008</v>
      </c>
      <c r="AA185" s="150">
        <v>0.04</v>
      </c>
      <c r="AB185" s="151"/>
      <c r="AC185" s="88">
        <v>2.5299999999999998</v>
      </c>
      <c r="AD185" s="82">
        <v>2.41</v>
      </c>
    </row>
    <row r="186" spans="1:30" x14ac:dyDescent="0.25">
      <c r="A186" s="80">
        <v>50</v>
      </c>
      <c r="B186" s="80" t="s">
        <v>74</v>
      </c>
      <c r="C186" s="81">
        <v>12</v>
      </c>
      <c r="D186" s="15">
        <v>3635.7</v>
      </c>
      <c r="E186" s="82">
        <v>45.5</v>
      </c>
      <c r="F186" s="82">
        <f t="shared" si="17"/>
        <v>43.220000000000006</v>
      </c>
      <c r="G186" s="82">
        <f t="shared" si="24"/>
        <v>44.254439074731138</v>
      </c>
      <c r="H186" s="82">
        <f t="shared" si="25"/>
        <v>46.60443907473114</v>
      </c>
      <c r="I186" s="83">
        <f t="shared" si="19"/>
        <v>102.39342682723537</v>
      </c>
      <c r="J186" s="82">
        <v>10.130000000000001</v>
      </c>
      <c r="K186" s="82">
        <v>6.59</v>
      </c>
      <c r="L186" s="82">
        <f t="shared" si="20"/>
        <v>10.57</v>
      </c>
      <c r="M186" s="82">
        <f t="shared" si="20"/>
        <v>7.03</v>
      </c>
      <c r="N186" s="82">
        <v>4.51</v>
      </c>
      <c r="O186" s="82">
        <v>7.28</v>
      </c>
      <c r="P186" s="82">
        <v>11.1</v>
      </c>
      <c r="Q186" s="82">
        <v>5.45</v>
      </c>
      <c r="R186" s="82">
        <v>0.11</v>
      </c>
      <c r="S186" s="82">
        <f t="shared" si="21"/>
        <v>11.144439074731137</v>
      </c>
      <c r="T186" s="82">
        <v>5.4256564469015593</v>
      </c>
      <c r="U186" s="84">
        <v>7800</v>
      </c>
      <c r="V186" s="85">
        <f t="shared" si="22"/>
        <v>0.17878262782957891</v>
      </c>
      <c r="W186" s="86">
        <v>1.74</v>
      </c>
      <c r="X186" s="86">
        <f t="shared" si="23"/>
        <v>2.29</v>
      </c>
      <c r="Y186" s="82">
        <v>0.08</v>
      </c>
      <c r="Z186" s="87">
        <v>8.3800000000000008</v>
      </c>
      <c r="AA186" s="150">
        <v>0.04</v>
      </c>
      <c r="AB186" s="151"/>
      <c r="AC186" s="88">
        <v>2.35</v>
      </c>
      <c r="AD186" s="82">
        <v>2.2400000000000002</v>
      </c>
    </row>
    <row r="187" spans="1:30" x14ac:dyDescent="0.25">
      <c r="A187" s="80">
        <v>51</v>
      </c>
      <c r="B187" s="80" t="s">
        <v>74</v>
      </c>
      <c r="C187" s="81">
        <v>14</v>
      </c>
      <c r="D187" s="15">
        <v>3617.7</v>
      </c>
      <c r="E187" s="82">
        <v>45.71</v>
      </c>
      <c r="F187" s="82">
        <f t="shared" si="17"/>
        <v>43.260000000000005</v>
      </c>
      <c r="G187" s="82">
        <f t="shared" si="24"/>
        <v>44.385249784116979</v>
      </c>
      <c r="H187" s="82">
        <f t="shared" si="25"/>
        <v>46.91524978411698</v>
      </c>
      <c r="I187" s="83">
        <f t="shared" si="19"/>
        <v>102.60113218704802</v>
      </c>
      <c r="J187" s="82">
        <v>10.130000000000001</v>
      </c>
      <c r="K187" s="82">
        <v>6.59</v>
      </c>
      <c r="L187" s="82">
        <f t="shared" si="20"/>
        <v>10.57</v>
      </c>
      <c r="M187" s="82">
        <f t="shared" si="20"/>
        <v>7.03</v>
      </c>
      <c r="N187" s="82">
        <v>4.51</v>
      </c>
      <c r="O187" s="82">
        <v>7.28</v>
      </c>
      <c r="P187" s="82">
        <v>11.14</v>
      </c>
      <c r="Q187" s="82">
        <v>5.47</v>
      </c>
      <c r="R187" s="82">
        <v>0.11</v>
      </c>
      <c r="S187" s="82">
        <f t="shared" si="21"/>
        <v>11.27524978411698</v>
      </c>
      <c r="T187" s="82">
        <v>5.4526520009951076</v>
      </c>
      <c r="U187" s="84">
        <v>11400</v>
      </c>
      <c r="V187" s="85">
        <f t="shared" si="22"/>
        <v>0.26259778312187304</v>
      </c>
      <c r="W187" s="86">
        <v>1.74</v>
      </c>
      <c r="X187" s="86">
        <f t="shared" si="23"/>
        <v>2.29</v>
      </c>
      <c r="Y187" s="82">
        <v>0.08</v>
      </c>
      <c r="Z187" s="87">
        <v>8.3800000000000008</v>
      </c>
      <c r="AA187" s="150">
        <v>0.04</v>
      </c>
      <c r="AB187" s="151"/>
      <c r="AC187" s="88">
        <v>2.5299999999999998</v>
      </c>
      <c r="AD187" s="82">
        <v>2.41</v>
      </c>
    </row>
    <row r="188" spans="1:30" x14ac:dyDescent="0.25">
      <c r="A188" s="80">
        <v>52</v>
      </c>
      <c r="B188" s="80" t="s">
        <v>76</v>
      </c>
      <c r="C188" s="81" t="s">
        <v>98</v>
      </c>
      <c r="D188" s="15">
        <v>3650.7</v>
      </c>
      <c r="E188" s="82">
        <v>45.62</v>
      </c>
      <c r="F188" s="82">
        <f t="shared" si="17"/>
        <v>43.190000000000005</v>
      </c>
      <c r="G188" s="82">
        <f t="shared" si="24"/>
        <v>44.231411549565834</v>
      </c>
      <c r="H188" s="82">
        <f t="shared" si="25"/>
        <v>46.741411549565832</v>
      </c>
      <c r="I188" s="83">
        <f t="shared" si="19"/>
        <v>102.4112330390503</v>
      </c>
      <c r="J188" s="82">
        <v>10.130000000000001</v>
      </c>
      <c r="K188" s="82">
        <v>6.59</v>
      </c>
      <c r="L188" s="82">
        <f t="shared" si="20"/>
        <v>10.57</v>
      </c>
      <c r="M188" s="82">
        <f t="shared" si="20"/>
        <v>7.03</v>
      </c>
      <c r="N188" s="82">
        <v>4.51</v>
      </c>
      <c r="O188" s="82">
        <v>7.28</v>
      </c>
      <c r="P188" s="82">
        <v>11.07</v>
      </c>
      <c r="Q188" s="82">
        <v>5.42</v>
      </c>
      <c r="R188" s="82">
        <v>0.11</v>
      </c>
      <c r="S188" s="82">
        <f t="shared" si="21"/>
        <v>11.121411549565837</v>
      </c>
      <c r="T188" s="82">
        <v>5.4033635039855366</v>
      </c>
      <c r="U188" s="84">
        <v>7800</v>
      </c>
      <c r="V188" s="85">
        <f t="shared" si="22"/>
        <v>0.17804804558029966</v>
      </c>
      <c r="W188" s="86">
        <v>1.74</v>
      </c>
      <c r="X188" s="86">
        <f t="shared" si="23"/>
        <v>2.29</v>
      </c>
      <c r="Y188" s="82">
        <v>0.08</v>
      </c>
      <c r="Z188" s="87">
        <v>8.3800000000000008</v>
      </c>
      <c r="AA188" s="150">
        <v>0.04</v>
      </c>
      <c r="AB188" s="151"/>
      <c r="AC188" s="88">
        <v>2.5099999999999998</v>
      </c>
      <c r="AD188" s="82">
        <v>2.39</v>
      </c>
    </row>
    <row r="189" spans="1:30" x14ac:dyDescent="0.25">
      <c r="A189" s="80">
        <v>53</v>
      </c>
      <c r="B189" s="80" t="s">
        <v>76</v>
      </c>
      <c r="C189" s="81" t="s">
        <v>99</v>
      </c>
      <c r="D189" s="15">
        <v>5489</v>
      </c>
      <c r="E189" s="82">
        <v>45.49</v>
      </c>
      <c r="F189" s="82">
        <f t="shared" si="17"/>
        <v>43.2</v>
      </c>
      <c r="G189" s="82">
        <f t="shared" si="24"/>
        <v>44.442548023319368</v>
      </c>
      <c r="H189" s="82">
        <f t="shared" si="25"/>
        <v>46.802548023319368</v>
      </c>
      <c r="I189" s="83">
        <f t="shared" si="19"/>
        <v>102.87626857249855</v>
      </c>
      <c r="J189" s="82">
        <v>10.130000000000001</v>
      </c>
      <c r="K189" s="82">
        <v>6.59</v>
      </c>
      <c r="L189" s="82">
        <f t="shared" si="20"/>
        <v>10.57</v>
      </c>
      <c r="M189" s="82">
        <f t="shared" si="20"/>
        <v>7.03</v>
      </c>
      <c r="N189" s="82">
        <v>4.51</v>
      </c>
      <c r="O189" s="82">
        <v>7.28</v>
      </c>
      <c r="P189" s="82">
        <v>11.08</v>
      </c>
      <c r="Q189" s="82">
        <v>5.0599999999999996</v>
      </c>
      <c r="R189" s="82">
        <v>0.11</v>
      </c>
      <c r="S189" s="82">
        <f t="shared" si="21"/>
        <v>11.332548023319367</v>
      </c>
      <c r="T189" s="82">
        <v>5.038142849335034</v>
      </c>
      <c r="U189" s="84">
        <v>25320</v>
      </c>
      <c r="V189" s="85">
        <f t="shared" si="22"/>
        <v>0.38440517398433233</v>
      </c>
      <c r="W189" s="86">
        <v>1.74</v>
      </c>
      <c r="X189" s="86">
        <f t="shared" si="23"/>
        <v>2.29</v>
      </c>
      <c r="Y189" s="82">
        <v>0.08</v>
      </c>
      <c r="Z189" s="87">
        <v>8.3800000000000008</v>
      </c>
      <c r="AA189" s="150">
        <v>0.04</v>
      </c>
      <c r="AB189" s="151"/>
      <c r="AC189" s="88">
        <v>2.36</v>
      </c>
      <c r="AD189" s="82">
        <v>2.25</v>
      </c>
    </row>
    <row r="190" spans="1:30" x14ac:dyDescent="0.25">
      <c r="A190" s="80">
        <v>54</v>
      </c>
      <c r="B190" s="80" t="s">
        <v>45</v>
      </c>
      <c r="C190" s="81">
        <v>10</v>
      </c>
      <c r="D190" s="15">
        <v>4701.5</v>
      </c>
      <c r="E190" s="82">
        <v>46.42</v>
      </c>
      <c r="F190" s="82">
        <f t="shared" si="17"/>
        <v>42.860000000000007</v>
      </c>
      <c r="G190" s="82">
        <f t="shared" si="24"/>
        <v>43.86836024219221</v>
      </c>
      <c r="H190" s="82">
        <f t="shared" si="25"/>
        <v>47.558360242192208</v>
      </c>
      <c r="I190" s="83">
        <f t="shared" si="19"/>
        <v>102.35268371953383</v>
      </c>
      <c r="J190" s="82">
        <v>10.130000000000001</v>
      </c>
      <c r="K190" s="82">
        <v>6.59</v>
      </c>
      <c r="L190" s="82">
        <f t="shared" si="20"/>
        <v>10.57</v>
      </c>
      <c r="M190" s="82">
        <f t="shared" si="20"/>
        <v>7.03</v>
      </c>
      <c r="N190" s="82">
        <v>4.51</v>
      </c>
      <c r="O190" s="82">
        <v>7.28</v>
      </c>
      <c r="P190" s="82">
        <v>10.74</v>
      </c>
      <c r="Q190" s="82">
        <v>5.66</v>
      </c>
      <c r="R190" s="82">
        <v>0.11</v>
      </c>
      <c r="S190" s="82">
        <f t="shared" si="21"/>
        <v>10.758360242192209</v>
      </c>
      <c r="T190" s="82">
        <v>5.6430165575525546</v>
      </c>
      <c r="U190" s="84">
        <v>8200</v>
      </c>
      <c r="V190" s="85">
        <f t="shared" si="22"/>
        <v>0.145343684639654</v>
      </c>
      <c r="W190" s="86">
        <v>1.74</v>
      </c>
      <c r="X190" s="86">
        <f t="shared" si="23"/>
        <v>2.29</v>
      </c>
      <c r="Y190" s="82">
        <v>0.08</v>
      </c>
      <c r="Z190" s="87">
        <v>8.3800000000000008</v>
      </c>
      <c r="AA190" s="150">
        <v>0.04</v>
      </c>
      <c r="AB190" s="151"/>
      <c r="AC190" s="88">
        <v>3.69</v>
      </c>
      <c r="AD190" s="82">
        <v>3.52</v>
      </c>
    </row>
    <row r="191" spans="1:30" x14ac:dyDescent="0.25">
      <c r="A191" s="80">
        <v>55</v>
      </c>
      <c r="B191" s="80" t="s">
        <v>45</v>
      </c>
      <c r="C191" s="81" t="s">
        <v>100</v>
      </c>
      <c r="D191" s="15">
        <v>9931.6</v>
      </c>
      <c r="E191" s="82">
        <v>43.68</v>
      </c>
      <c r="F191" s="82">
        <f t="shared" si="17"/>
        <v>41.510000000000005</v>
      </c>
      <c r="G191" s="82">
        <f t="shared" si="24"/>
        <v>42.569145280652997</v>
      </c>
      <c r="H191" s="82">
        <f t="shared" si="25"/>
        <v>44.799145280652994</v>
      </c>
      <c r="I191" s="83">
        <f t="shared" si="19"/>
        <v>102.55154247326665</v>
      </c>
      <c r="J191" s="82">
        <v>10.130000000000001</v>
      </c>
      <c r="K191" s="82">
        <v>6.59</v>
      </c>
      <c r="L191" s="82">
        <f t="shared" si="20"/>
        <v>10.57</v>
      </c>
      <c r="M191" s="82">
        <f t="shared" si="20"/>
        <v>7.03</v>
      </c>
      <c r="N191" s="82">
        <v>4.51</v>
      </c>
      <c r="O191" s="82">
        <v>7.28</v>
      </c>
      <c r="P191" s="82">
        <v>9.39</v>
      </c>
      <c r="Q191" s="82">
        <v>4.18</v>
      </c>
      <c r="R191" s="82">
        <v>0.11</v>
      </c>
      <c r="S191" s="82">
        <f t="shared" si="21"/>
        <v>9.459145280652999</v>
      </c>
      <c r="T191" s="82">
        <v>4.1678367301676804</v>
      </c>
      <c r="U191" s="84">
        <v>22800</v>
      </c>
      <c r="V191" s="85">
        <f t="shared" si="22"/>
        <v>0.19130855048531958</v>
      </c>
      <c r="W191" s="86">
        <v>1.74</v>
      </c>
      <c r="X191" s="86">
        <f t="shared" si="23"/>
        <v>2.29</v>
      </c>
      <c r="Y191" s="82">
        <v>0.08</v>
      </c>
      <c r="Z191" s="87">
        <v>8.3800000000000008</v>
      </c>
      <c r="AA191" s="150">
        <v>0.04</v>
      </c>
      <c r="AB191" s="151"/>
      <c r="AC191" s="88">
        <v>2.23</v>
      </c>
      <c r="AD191" s="82">
        <v>2.13</v>
      </c>
    </row>
    <row r="192" spans="1:30" x14ac:dyDescent="0.25">
      <c r="A192" s="80">
        <v>56</v>
      </c>
      <c r="B192" s="80" t="s">
        <v>45</v>
      </c>
      <c r="C192" s="81" t="s">
        <v>101</v>
      </c>
      <c r="D192" s="15">
        <v>7532.4</v>
      </c>
      <c r="E192" s="82">
        <v>43.66</v>
      </c>
      <c r="F192" s="82">
        <f t="shared" si="17"/>
        <v>41.510000000000005</v>
      </c>
      <c r="G192" s="82">
        <f t="shared" si="24"/>
        <v>42.570706806861025</v>
      </c>
      <c r="H192" s="82">
        <f t="shared" si="25"/>
        <v>44.790706806861024</v>
      </c>
      <c r="I192" s="83">
        <f t="shared" si="19"/>
        <v>102.55530428056136</v>
      </c>
      <c r="J192" s="82">
        <v>10.130000000000001</v>
      </c>
      <c r="K192" s="82">
        <v>6.59</v>
      </c>
      <c r="L192" s="82">
        <f t="shared" si="20"/>
        <v>10.57</v>
      </c>
      <c r="M192" s="82">
        <f t="shared" si="20"/>
        <v>7.03</v>
      </c>
      <c r="N192" s="82">
        <v>4.51</v>
      </c>
      <c r="O192" s="82">
        <v>7.28</v>
      </c>
      <c r="P192" s="82">
        <v>9.39</v>
      </c>
      <c r="Q192" s="82">
        <v>4.13</v>
      </c>
      <c r="R192" s="82">
        <v>0.11</v>
      </c>
      <c r="S192" s="82">
        <f t="shared" si="21"/>
        <v>9.4607068068610278</v>
      </c>
      <c r="T192" s="82">
        <v>4.1215240762572352</v>
      </c>
      <c r="U192" s="84">
        <v>17100</v>
      </c>
      <c r="V192" s="85">
        <f t="shared" si="22"/>
        <v>0.18918273060379162</v>
      </c>
      <c r="W192" s="86">
        <v>1.74</v>
      </c>
      <c r="X192" s="86">
        <f t="shared" si="23"/>
        <v>2.29</v>
      </c>
      <c r="Y192" s="82">
        <v>0.08</v>
      </c>
      <c r="Z192" s="87">
        <v>8.3800000000000008</v>
      </c>
      <c r="AA192" s="150">
        <v>0.04</v>
      </c>
      <c r="AB192" s="151"/>
      <c r="AC192" s="88">
        <v>2.2200000000000002</v>
      </c>
      <c r="AD192" s="82">
        <v>2.11</v>
      </c>
    </row>
    <row r="193" spans="1:30" x14ac:dyDescent="0.25">
      <c r="A193" s="80">
        <v>57</v>
      </c>
      <c r="B193" s="80" t="s">
        <v>45</v>
      </c>
      <c r="C193" s="81" t="s">
        <v>102</v>
      </c>
      <c r="D193" s="15">
        <v>5025.1000000000004</v>
      </c>
      <c r="E193" s="82">
        <v>43.58</v>
      </c>
      <c r="F193" s="82">
        <f t="shared" si="17"/>
        <v>41.550000000000004</v>
      </c>
      <c r="G193" s="82">
        <f t="shared" si="24"/>
        <v>42.687305453556476</v>
      </c>
      <c r="H193" s="82">
        <f t="shared" si="25"/>
        <v>44.77730545355648</v>
      </c>
      <c r="I193" s="83">
        <f t="shared" si="19"/>
        <v>102.73719724080981</v>
      </c>
      <c r="J193" s="82">
        <v>10.130000000000001</v>
      </c>
      <c r="K193" s="82">
        <v>6.59</v>
      </c>
      <c r="L193" s="82">
        <f t="shared" si="20"/>
        <v>10.57</v>
      </c>
      <c r="M193" s="82">
        <f t="shared" si="20"/>
        <v>7.03</v>
      </c>
      <c r="N193" s="82">
        <v>4.51</v>
      </c>
      <c r="O193" s="82">
        <v>7.28</v>
      </c>
      <c r="P193" s="82">
        <v>9.43</v>
      </c>
      <c r="Q193" s="82">
        <v>4.13</v>
      </c>
      <c r="R193" s="82">
        <v>0.11</v>
      </c>
      <c r="S193" s="82">
        <f t="shared" si="21"/>
        <v>9.5773054535564786</v>
      </c>
      <c r="T193" s="82">
        <v>4.1186540834344916</v>
      </c>
      <c r="U193" s="84">
        <v>16200</v>
      </c>
      <c r="V193" s="85">
        <f t="shared" si="22"/>
        <v>0.26865137012198759</v>
      </c>
      <c r="W193" s="86">
        <v>1.74</v>
      </c>
      <c r="X193" s="86">
        <f t="shared" si="23"/>
        <v>2.29</v>
      </c>
      <c r="Y193" s="82">
        <v>0.08</v>
      </c>
      <c r="Z193" s="87">
        <v>8.3800000000000008</v>
      </c>
      <c r="AA193" s="150">
        <v>0.03</v>
      </c>
      <c r="AB193" s="151"/>
      <c r="AC193" s="88">
        <v>2.09</v>
      </c>
      <c r="AD193" s="82">
        <v>2</v>
      </c>
    </row>
    <row r="194" spans="1:30" x14ac:dyDescent="0.25">
      <c r="A194" s="80">
        <v>58</v>
      </c>
      <c r="B194" s="80" t="s">
        <v>77</v>
      </c>
      <c r="C194" s="81" t="s">
        <v>103</v>
      </c>
      <c r="D194" s="15">
        <v>5477.4</v>
      </c>
      <c r="E194" s="82">
        <v>45.39</v>
      </c>
      <c r="F194" s="82">
        <f t="shared" si="17"/>
        <v>43.220000000000006</v>
      </c>
      <c r="G194" s="82">
        <f t="shared" si="24"/>
        <v>44.260035001277977</v>
      </c>
      <c r="H194" s="82">
        <f t="shared" si="25"/>
        <v>46.500035001277979</v>
      </c>
      <c r="I194" s="83">
        <f t="shared" si="19"/>
        <v>102.40637436667738</v>
      </c>
      <c r="J194" s="82">
        <v>10.130000000000001</v>
      </c>
      <c r="K194" s="82">
        <v>6.59</v>
      </c>
      <c r="L194" s="82">
        <f t="shared" si="20"/>
        <v>10.57</v>
      </c>
      <c r="M194" s="82">
        <f t="shared" si="20"/>
        <v>7.03</v>
      </c>
      <c r="N194" s="82">
        <v>4.51</v>
      </c>
      <c r="O194" s="82">
        <v>7.28</v>
      </c>
      <c r="P194" s="82">
        <v>11.1</v>
      </c>
      <c r="Q194" s="82">
        <v>5.42</v>
      </c>
      <c r="R194" s="82">
        <v>0.11</v>
      </c>
      <c r="S194" s="82">
        <f t="shared" si="21"/>
        <v>11.150035001277978</v>
      </c>
      <c r="T194" s="82">
        <v>5.4020308387191003</v>
      </c>
      <c r="U194" s="84">
        <v>11700</v>
      </c>
      <c r="V194" s="85">
        <f t="shared" si="22"/>
        <v>0.1780041625588783</v>
      </c>
      <c r="W194" s="86">
        <v>1.74</v>
      </c>
      <c r="X194" s="86">
        <f t="shared" si="23"/>
        <v>2.29</v>
      </c>
      <c r="Y194" s="82">
        <v>0.08</v>
      </c>
      <c r="Z194" s="87">
        <v>8.3800000000000008</v>
      </c>
      <c r="AA194" s="150">
        <v>0.04</v>
      </c>
      <c r="AB194" s="151"/>
      <c r="AC194" s="88">
        <v>2.2400000000000002</v>
      </c>
      <c r="AD194" s="82">
        <v>2.13</v>
      </c>
    </row>
    <row r="195" spans="1:30" x14ac:dyDescent="0.25">
      <c r="A195" s="80">
        <v>59</v>
      </c>
      <c r="B195" s="80" t="s">
        <v>77</v>
      </c>
      <c r="C195" s="81" t="s">
        <v>89</v>
      </c>
      <c r="D195" s="15">
        <v>5479.4</v>
      </c>
      <c r="E195" s="82">
        <v>45.57</v>
      </c>
      <c r="F195" s="82">
        <f t="shared" si="17"/>
        <v>43.350000000000009</v>
      </c>
      <c r="G195" s="82">
        <f t="shared" si="24"/>
        <v>42.877034730079934</v>
      </c>
      <c r="H195" s="82">
        <f t="shared" si="25"/>
        <v>45.157034730079936</v>
      </c>
      <c r="I195" s="83">
        <f t="shared" si="19"/>
        <v>98.908961315063266</v>
      </c>
      <c r="J195" s="82">
        <v>10.130000000000001</v>
      </c>
      <c r="K195" s="82">
        <v>6.59</v>
      </c>
      <c r="L195" s="82">
        <f t="shared" si="20"/>
        <v>10.57</v>
      </c>
      <c r="M195" s="82">
        <f t="shared" si="20"/>
        <v>7.03</v>
      </c>
      <c r="N195" s="82">
        <v>4.51</v>
      </c>
      <c r="O195" s="82">
        <v>7.28</v>
      </c>
      <c r="P195" s="82">
        <v>11.23</v>
      </c>
      <c r="Q195" s="82">
        <v>6.66</v>
      </c>
      <c r="R195" s="82">
        <v>0.11</v>
      </c>
      <c r="S195" s="82">
        <f t="shared" si="21"/>
        <v>9.7670347300799349</v>
      </c>
      <c r="T195" s="82">
        <v>5.0469697594627148</v>
      </c>
      <c r="U195" s="84">
        <v>17100</v>
      </c>
      <c r="V195" s="85">
        <f t="shared" si="22"/>
        <v>0.26006497061722089</v>
      </c>
      <c r="W195" s="86">
        <v>1.74</v>
      </c>
      <c r="X195" s="86">
        <f t="shared" si="23"/>
        <v>2.29</v>
      </c>
      <c r="Y195" s="82">
        <v>0.08</v>
      </c>
      <c r="Z195" s="87">
        <v>8.3800000000000008</v>
      </c>
      <c r="AA195" s="150">
        <v>0.04</v>
      </c>
      <c r="AB195" s="151"/>
      <c r="AC195" s="88">
        <v>2.2799999999999998</v>
      </c>
      <c r="AD195" s="82">
        <v>2.1800000000000002</v>
      </c>
    </row>
    <row r="196" spans="1:30" x14ac:dyDescent="0.25">
      <c r="A196" s="80">
        <v>60</v>
      </c>
      <c r="B196" s="80" t="s">
        <v>104</v>
      </c>
      <c r="C196" s="81">
        <v>3</v>
      </c>
      <c r="D196" s="15">
        <v>11825.5</v>
      </c>
      <c r="E196" s="82">
        <v>45.86</v>
      </c>
      <c r="F196" s="82">
        <f t="shared" si="17"/>
        <v>43.730000000000004</v>
      </c>
      <c r="G196" s="82">
        <f t="shared" si="24"/>
        <v>44.723782830888055</v>
      </c>
      <c r="H196" s="82">
        <f t="shared" si="25"/>
        <v>46.913782830888053</v>
      </c>
      <c r="I196" s="83">
        <f t="shared" si="19"/>
        <v>102.27254249002526</v>
      </c>
      <c r="J196" s="82">
        <v>10.130000000000001</v>
      </c>
      <c r="K196" s="82">
        <v>6.59</v>
      </c>
      <c r="L196" s="82">
        <f t="shared" si="20"/>
        <v>10.57</v>
      </c>
      <c r="M196" s="82">
        <f t="shared" si="20"/>
        <v>7.03</v>
      </c>
      <c r="N196" s="82">
        <v>4.51</v>
      </c>
      <c r="O196" s="82">
        <v>7.28</v>
      </c>
      <c r="P196" s="82">
        <v>11.61</v>
      </c>
      <c r="Q196" s="82">
        <v>4.7</v>
      </c>
      <c r="R196" s="82">
        <v>0.11</v>
      </c>
      <c r="S196" s="82">
        <f t="shared" si="21"/>
        <v>11.613782830888052</v>
      </c>
      <c r="T196" s="82">
        <v>4.6770726142657821</v>
      </c>
      <c r="U196" s="84">
        <v>19400</v>
      </c>
      <c r="V196" s="85">
        <f t="shared" si="22"/>
        <v>0.13671021662227109</v>
      </c>
      <c r="W196" s="86">
        <v>1.74</v>
      </c>
      <c r="X196" s="86">
        <f t="shared" si="23"/>
        <v>2.29</v>
      </c>
      <c r="Y196" s="82">
        <v>0.08</v>
      </c>
      <c r="Z196" s="87">
        <v>8.3800000000000008</v>
      </c>
      <c r="AA196" s="150">
        <v>0.04</v>
      </c>
      <c r="AB196" s="151"/>
      <c r="AC196" s="88">
        <v>2.19</v>
      </c>
      <c r="AD196" s="82">
        <v>2.09</v>
      </c>
    </row>
    <row r="197" spans="1:30" x14ac:dyDescent="0.25">
      <c r="A197" s="80">
        <v>61</v>
      </c>
      <c r="B197" s="80" t="s">
        <v>104</v>
      </c>
      <c r="C197" s="81">
        <v>7</v>
      </c>
      <c r="D197" s="15">
        <v>1840.3</v>
      </c>
      <c r="E197" s="82">
        <v>46.41</v>
      </c>
      <c r="F197" s="82">
        <f t="shared" si="17"/>
        <v>44.000000000000007</v>
      </c>
      <c r="G197" s="82">
        <f t="shared" si="24"/>
        <v>45.035637504754661</v>
      </c>
      <c r="H197" s="82">
        <f t="shared" si="25"/>
        <v>47.525637504754663</v>
      </c>
      <c r="I197" s="83">
        <f t="shared" si="19"/>
        <v>102.35372160171512</v>
      </c>
      <c r="J197" s="82">
        <v>10.130000000000001</v>
      </c>
      <c r="K197" s="82">
        <v>6.59</v>
      </c>
      <c r="L197" s="82">
        <f t="shared" si="20"/>
        <v>10.57</v>
      </c>
      <c r="M197" s="82">
        <f t="shared" si="20"/>
        <v>7.03</v>
      </c>
      <c r="N197" s="82">
        <v>4.51</v>
      </c>
      <c r="O197" s="82">
        <v>7.28</v>
      </c>
      <c r="P197" s="82">
        <v>11.88</v>
      </c>
      <c r="Q197" s="82">
        <v>5.03</v>
      </c>
      <c r="R197" s="82">
        <v>0.11</v>
      </c>
      <c r="S197" s="82">
        <f t="shared" si="21"/>
        <v>11.925637504754659</v>
      </c>
      <c r="T197" s="82">
        <v>5.0090358637178722</v>
      </c>
      <c r="U197" s="84">
        <v>3900</v>
      </c>
      <c r="V197" s="85">
        <f t="shared" si="22"/>
        <v>0.17660164103678747</v>
      </c>
      <c r="W197" s="86">
        <v>1.74</v>
      </c>
      <c r="X197" s="86">
        <f t="shared" si="23"/>
        <v>2.29</v>
      </c>
      <c r="Y197" s="82">
        <v>0.08</v>
      </c>
      <c r="Z197" s="87">
        <v>8.3800000000000008</v>
      </c>
      <c r="AA197" s="150">
        <v>0.04</v>
      </c>
      <c r="AB197" s="151"/>
      <c r="AC197" s="88">
        <v>2.4900000000000002</v>
      </c>
      <c r="AD197" s="82">
        <v>2.37</v>
      </c>
    </row>
    <row r="198" spans="1:30" x14ac:dyDescent="0.25">
      <c r="A198" s="80">
        <v>62</v>
      </c>
      <c r="B198" s="80" t="s">
        <v>104</v>
      </c>
      <c r="C198" s="81">
        <v>9</v>
      </c>
      <c r="D198" s="15">
        <v>11800</v>
      </c>
      <c r="E198" s="82">
        <v>45.96</v>
      </c>
      <c r="F198" s="82">
        <f t="shared" si="17"/>
        <v>43.720000000000006</v>
      </c>
      <c r="G198" s="82">
        <f t="shared" si="24"/>
        <v>44.72307582531073</v>
      </c>
      <c r="H198" s="82">
        <f t="shared" si="25"/>
        <v>47.033075825310732</v>
      </c>
      <c r="I198" s="83">
        <f t="shared" si="19"/>
        <v>102.29431799018923</v>
      </c>
      <c r="J198" s="82">
        <v>10.130000000000001</v>
      </c>
      <c r="K198" s="82">
        <v>6.59</v>
      </c>
      <c r="L198" s="82">
        <f t="shared" si="20"/>
        <v>10.57</v>
      </c>
      <c r="M198" s="82">
        <f t="shared" si="20"/>
        <v>7.03</v>
      </c>
      <c r="N198" s="82">
        <v>4.51</v>
      </c>
      <c r="O198" s="82">
        <v>7.28</v>
      </c>
      <c r="P198" s="82">
        <v>11.6</v>
      </c>
      <c r="Q198" s="82">
        <v>4.76</v>
      </c>
      <c r="R198" s="82">
        <v>0.11</v>
      </c>
      <c r="S198" s="82">
        <f t="shared" si="21"/>
        <v>11.613075825310734</v>
      </c>
      <c r="T198" s="82">
        <v>4.7418328874576279</v>
      </c>
      <c r="U198" s="84">
        <v>20000</v>
      </c>
      <c r="V198" s="85">
        <f t="shared" si="22"/>
        <v>0.14124293785310735</v>
      </c>
      <c r="W198" s="86">
        <v>1.74</v>
      </c>
      <c r="X198" s="86">
        <f t="shared" si="23"/>
        <v>2.29</v>
      </c>
      <c r="Y198" s="82">
        <v>0.08</v>
      </c>
      <c r="Z198" s="87">
        <v>8.3800000000000008</v>
      </c>
      <c r="AA198" s="150">
        <v>0.04</v>
      </c>
      <c r="AB198" s="151"/>
      <c r="AC198" s="88">
        <v>2.31</v>
      </c>
      <c r="AD198" s="82">
        <v>2.2000000000000002</v>
      </c>
    </row>
    <row r="199" spans="1:30" x14ac:dyDescent="0.25">
      <c r="A199" s="80">
        <v>63</v>
      </c>
      <c r="B199" s="80" t="s">
        <v>104</v>
      </c>
      <c r="C199" s="81">
        <v>13</v>
      </c>
      <c r="D199" s="15">
        <v>1817.5</v>
      </c>
      <c r="E199" s="82">
        <v>46.35</v>
      </c>
      <c r="F199" s="82">
        <f t="shared" si="17"/>
        <v>43.940000000000005</v>
      </c>
      <c r="G199" s="82">
        <f t="shared" si="24"/>
        <v>44.980689793672624</v>
      </c>
      <c r="H199" s="82">
        <f t="shared" si="25"/>
        <v>47.470689793672626</v>
      </c>
      <c r="I199" s="83">
        <f t="shared" si="19"/>
        <v>102.36843375892721</v>
      </c>
      <c r="J199" s="82">
        <v>10.130000000000001</v>
      </c>
      <c r="K199" s="82">
        <v>6.59</v>
      </c>
      <c r="L199" s="82">
        <f t="shared" si="20"/>
        <v>10.57</v>
      </c>
      <c r="M199" s="82">
        <f t="shared" si="20"/>
        <v>7.03</v>
      </c>
      <c r="N199" s="82">
        <v>4.51</v>
      </c>
      <c r="O199" s="82">
        <v>7.28</v>
      </c>
      <c r="P199" s="82">
        <v>11.82</v>
      </c>
      <c r="Q199" s="82">
        <v>5.09</v>
      </c>
      <c r="R199" s="82">
        <v>0.11</v>
      </c>
      <c r="S199" s="82">
        <f t="shared" si="21"/>
        <v>11.870689793672627</v>
      </c>
      <c r="T199" s="82">
        <v>5.071872737276478</v>
      </c>
      <c r="U199" s="84">
        <v>3900</v>
      </c>
      <c r="V199" s="85">
        <f t="shared" si="22"/>
        <v>0.17881705639614856</v>
      </c>
      <c r="W199" s="86">
        <v>1.74</v>
      </c>
      <c r="X199" s="86">
        <f t="shared" si="23"/>
        <v>2.29</v>
      </c>
      <c r="Y199" s="82">
        <v>0.08</v>
      </c>
      <c r="Z199" s="87">
        <v>8.3800000000000008</v>
      </c>
      <c r="AA199" s="150">
        <v>0.04</v>
      </c>
      <c r="AB199" s="151"/>
      <c r="AC199" s="88">
        <v>2.4900000000000002</v>
      </c>
      <c r="AD199" s="82">
        <v>2.37</v>
      </c>
    </row>
    <row r="200" spans="1:30" x14ac:dyDescent="0.25">
      <c r="A200" s="80">
        <v>64</v>
      </c>
      <c r="B200" s="80" t="s">
        <v>104</v>
      </c>
      <c r="C200" s="81">
        <v>15</v>
      </c>
      <c r="D200" s="15">
        <v>11771.9</v>
      </c>
      <c r="E200" s="82">
        <v>45.74</v>
      </c>
      <c r="F200" s="82">
        <f t="shared" si="17"/>
        <v>43.59</v>
      </c>
      <c r="G200" s="82">
        <f t="shared" si="24"/>
        <v>44.577206217064933</v>
      </c>
      <c r="H200" s="82">
        <f t="shared" si="25"/>
        <v>46.787206217064934</v>
      </c>
      <c r="I200" s="83">
        <f t="shared" si="19"/>
        <v>102.26475388177319</v>
      </c>
      <c r="J200" s="82">
        <v>10.130000000000001</v>
      </c>
      <c r="K200" s="82">
        <v>6.59</v>
      </c>
      <c r="L200" s="82">
        <f t="shared" si="20"/>
        <v>10.57</v>
      </c>
      <c r="M200" s="82">
        <f t="shared" si="20"/>
        <v>7.03</v>
      </c>
      <c r="N200" s="82">
        <v>4.51</v>
      </c>
      <c r="O200" s="82">
        <v>7.28</v>
      </c>
      <c r="P200" s="82">
        <v>11.47</v>
      </c>
      <c r="Q200" s="82">
        <v>4.72</v>
      </c>
      <c r="R200" s="82">
        <v>0.11</v>
      </c>
      <c r="S200" s="82">
        <f t="shared" si="21"/>
        <v>11.467206217064932</v>
      </c>
      <c r="T200" s="82">
        <v>4.698368334763293</v>
      </c>
      <c r="U200" s="84">
        <v>18200</v>
      </c>
      <c r="V200" s="85">
        <f t="shared" si="22"/>
        <v>0.1288378823016392</v>
      </c>
      <c r="W200" s="86">
        <v>1.74</v>
      </c>
      <c r="X200" s="86">
        <f t="shared" si="23"/>
        <v>2.29</v>
      </c>
      <c r="Y200" s="82">
        <v>0.08</v>
      </c>
      <c r="Z200" s="87">
        <v>8.3800000000000008</v>
      </c>
      <c r="AA200" s="150">
        <v>0.04</v>
      </c>
      <c r="AB200" s="151"/>
      <c r="AC200" s="88">
        <v>2.21</v>
      </c>
      <c r="AD200" s="82">
        <v>2.11</v>
      </c>
    </row>
    <row r="201" spans="1:30" x14ac:dyDescent="0.25">
      <c r="A201" s="80">
        <v>65</v>
      </c>
      <c r="B201" s="80" t="s">
        <v>159</v>
      </c>
      <c r="C201" s="81">
        <v>5</v>
      </c>
      <c r="D201" s="18">
        <f>SUM(D137:D200)</f>
        <v>355189.40000000008</v>
      </c>
      <c r="E201" s="16"/>
      <c r="F201" s="16"/>
      <c r="G201" s="16"/>
      <c r="H201" s="86">
        <v>46.662784423753138</v>
      </c>
      <c r="I201" s="19"/>
      <c r="J201" s="16"/>
      <c r="K201" s="16"/>
      <c r="L201" s="86">
        <v>6.55</v>
      </c>
      <c r="M201" s="86">
        <v>4.18</v>
      </c>
      <c r="N201" s="86">
        <v>3.62</v>
      </c>
      <c r="O201" s="86">
        <v>6.98</v>
      </c>
      <c r="P201" s="16"/>
      <c r="Q201" s="16"/>
      <c r="R201" s="16"/>
      <c r="S201" s="86">
        <v>18.215786143551497</v>
      </c>
      <c r="T201" s="86">
        <v>3.42</v>
      </c>
      <c r="U201" s="21"/>
      <c r="V201" s="85">
        <v>0.24</v>
      </c>
      <c r="W201" s="16"/>
      <c r="X201" s="86">
        <v>1.07</v>
      </c>
      <c r="Y201" s="86">
        <v>0.09</v>
      </c>
      <c r="Z201" s="86">
        <v>6.76</v>
      </c>
      <c r="AA201" s="16"/>
      <c r="AB201" s="16"/>
      <c r="AC201" s="86">
        <v>3.3769982802016516</v>
      </c>
      <c r="AD201" s="16"/>
    </row>
    <row r="202" spans="1:30" x14ac:dyDescent="0.25">
      <c r="A202" s="80">
        <v>66</v>
      </c>
      <c r="B202" s="80" t="s">
        <v>74</v>
      </c>
      <c r="C202" s="81" t="s">
        <v>165</v>
      </c>
      <c r="D202" s="18"/>
      <c r="E202" s="16"/>
      <c r="F202" s="16"/>
      <c r="G202" s="16"/>
      <c r="H202" s="86">
        <v>39.769325011067188</v>
      </c>
      <c r="I202" s="19"/>
      <c r="J202" s="16"/>
      <c r="K202" s="16"/>
      <c r="L202" s="86">
        <v>6.55</v>
      </c>
      <c r="M202" s="86">
        <v>4.18</v>
      </c>
      <c r="N202" s="86">
        <v>3.62</v>
      </c>
      <c r="O202" s="86">
        <v>6.98</v>
      </c>
      <c r="P202" s="16"/>
      <c r="Q202" s="16"/>
      <c r="R202" s="16"/>
      <c r="S202" s="86">
        <v>12.298292916205526</v>
      </c>
      <c r="T202" s="86">
        <v>3.42</v>
      </c>
      <c r="U202" s="21"/>
      <c r="V202" s="85">
        <v>0.24</v>
      </c>
      <c r="W202" s="16"/>
      <c r="X202" s="86">
        <v>1.07</v>
      </c>
      <c r="Y202" s="86">
        <v>0.09</v>
      </c>
      <c r="Z202" s="86">
        <v>6.76</v>
      </c>
      <c r="AA202" s="16"/>
      <c r="AB202" s="16"/>
      <c r="AC202" s="86">
        <v>2.4010320948616601</v>
      </c>
      <c r="AD202" s="16"/>
    </row>
    <row r="203" spans="1:30" x14ac:dyDescent="0.25">
      <c r="A203" s="80">
        <v>67</v>
      </c>
      <c r="B203" s="80" t="s">
        <v>74</v>
      </c>
      <c r="C203" s="81" t="s">
        <v>166</v>
      </c>
      <c r="D203" s="18"/>
      <c r="E203" s="16"/>
      <c r="F203" s="16"/>
      <c r="G203" s="16"/>
      <c r="H203" s="86">
        <v>39.804032179394341</v>
      </c>
      <c r="I203" s="19"/>
      <c r="J203" s="16"/>
      <c r="K203" s="16"/>
      <c r="L203" s="86">
        <v>6.55</v>
      </c>
      <c r="M203" s="86">
        <v>4.18</v>
      </c>
      <c r="N203" s="86">
        <v>3.62</v>
      </c>
      <c r="O203" s="86">
        <v>6.98</v>
      </c>
      <c r="P203" s="16"/>
      <c r="Q203" s="16"/>
      <c r="R203" s="16"/>
      <c r="S203" s="86">
        <v>12.505151073403557</v>
      </c>
      <c r="T203" s="86">
        <v>3.42</v>
      </c>
      <c r="U203" s="21"/>
      <c r="V203" s="85">
        <v>0.24</v>
      </c>
      <c r="W203" s="16"/>
      <c r="X203" s="86">
        <v>1.07</v>
      </c>
      <c r="Y203" s="86">
        <v>0.09</v>
      </c>
      <c r="Z203" s="86">
        <v>6.76</v>
      </c>
      <c r="AA203" s="16"/>
      <c r="AB203" s="16"/>
      <c r="AC203" s="86">
        <v>2.2288811059907832</v>
      </c>
      <c r="AD203" s="16"/>
    </row>
    <row r="204" spans="1:30" x14ac:dyDescent="0.25">
      <c r="A204" s="80">
        <v>68</v>
      </c>
      <c r="B204" s="80" t="s">
        <v>74</v>
      </c>
      <c r="C204" s="81" t="s">
        <v>167</v>
      </c>
      <c r="D204" s="18"/>
      <c r="E204" s="16"/>
      <c r="F204" s="16"/>
      <c r="G204" s="16"/>
      <c r="H204" s="86">
        <v>39.79070674207307</v>
      </c>
      <c r="I204" s="19"/>
      <c r="J204" s="16"/>
      <c r="K204" s="16"/>
      <c r="L204" s="86">
        <v>6.55</v>
      </c>
      <c r="M204" s="86">
        <v>4.18</v>
      </c>
      <c r="N204" s="86">
        <v>3.62</v>
      </c>
      <c r="O204" s="86">
        <v>6.98</v>
      </c>
      <c r="P204" s="16"/>
      <c r="Q204" s="16"/>
      <c r="R204" s="16"/>
      <c r="S204" s="86">
        <v>12.332301650322368</v>
      </c>
      <c r="T204" s="86">
        <v>3.42</v>
      </c>
      <c r="U204" s="21"/>
      <c r="V204" s="85">
        <v>0.24</v>
      </c>
      <c r="W204" s="16"/>
      <c r="X204" s="86">
        <v>1.07</v>
      </c>
      <c r="Y204" s="86">
        <v>0.09</v>
      </c>
      <c r="Z204" s="86">
        <v>6.76</v>
      </c>
      <c r="AA204" s="16"/>
      <c r="AB204" s="16"/>
      <c r="AC204" s="86">
        <v>2.3884050917507027</v>
      </c>
      <c r="AD204" s="16"/>
    </row>
    <row r="205" spans="1:30" x14ac:dyDescent="0.25">
      <c r="A205" s="80">
        <v>69</v>
      </c>
      <c r="B205" s="80" t="s">
        <v>74</v>
      </c>
      <c r="C205" s="81">
        <v>35</v>
      </c>
      <c r="D205" s="18"/>
      <c r="E205" s="16"/>
      <c r="F205" s="16"/>
      <c r="G205" s="16"/>
      <c r="H205" s="86">
        <v>39.834220031744977</v>
      </c>
      <c r="I205" s="19"/>
      <c r="J205" s="16"/>
      <c r="K205" s="16"/>
      <c r="L205" s="86">
        <v>6.55</v>
      </c>
      <c r="M205" s="86">
        <v>4.18</v>
      </c>
      <c r="N205" s="86">
        <v>3.62</v>
      </c>
      <c r="O205" s="86">
        <v>6.98</v>
      </c>
      <c r="P205" s="16"/>
      <c r="Q205" s="16"/>
      <c r="R205" s="16"/>
      <c r="S205" s="86">
        <v>13.13379600946306</v>
      </c>
      <c r="T205" s="86">
        <v>3.42</v>
      </c>
      <c r="U205" s="21"/>
      <c r="V205" s="85">
        <v>0.24</v>
      </c>
      <c r="W205" s="16"/>
      <c r="X205" s="86">
        <v>1.07</v>
      </c>
      <c r="Y205" s="86">
        <v>0.09</v>
      </c>
      <c r="Z205" s="86">
        <v>6.76</v>
      </c>
      <c r="AA205" s="16"/>
      <c r="AB205" s="16"/>
      <c r="AC205" s="86">
        <v>1.6304240222819188</v>
      </c>
      <c r="AD205" s="16"/>
    </row>
    <row r="206" spans="1:30" x14ac:dyDescent="0.25">
      <c r="A206" s="80">
        <v>70</v>
      </c>
      <c r="B206" s="80" t="s">
        <v>74</v>
      </c>
      <c r="C206" s="81">
        <v>37</v>
      </c>
      <c r="D206" s="18"/>
      <c r="E206" s="16"/>
      <c r="F206" s="16"/>
      <c r="G206" s="16"/>
      <c r="H206" s="86">
        <v>39.770007934868353</v>
      </c>
      <c r="I206" s="19"/>
      <c r="J206" s="16"/>
      <c r="K206" s="16"/>
      <c r="L206" s="86">
        <v>6.55</v>
      </c>
      <c r="M206" s="86">
        <v>4.18</v>
      </c>
      <c r="N206" s="86">
        <v>3.62</v>
      </c>
      <c r="O206" s="86">
        <v>6.98</v>
      </c>
      <c r="P206" s="16"/>
      <c r="Q206" s="16"/>
      <c r="R206" s="16"/>
      <c r="S206" s="86">
        <v>13.04614868969867</v>
      </c>
      <c r="T206" s="86">
        <v>3.42</v>
      </c>
      <c r="U206" s="21"/>
      <c r="V206" s="85">
        <v>0.24</v>
      </c>
      <c r="W206" s="16"/>
      <c r="X206" s="86">
        <v>1.07</v>
      </c>
      <c r="Y206" s="86">
        <v>0.09</v>
      </c>
      <c r="Z206" s="86">
        <v>6.76</v>
      </c>
      <c r="AA206" s="16"/>
      <c r="AB206" s="16"/>
      <c r="AC206" s="86">
        <v>1.6538592451696865</v>
      </c>
      <c r="AD206" s="16"/>
    </row>
    <row r="207" spans="1:30" x14ac:dyDescent="0.25">
      <c r="A207" s="80">
        <v>71</v>
      </c>
      <c r="B207" s="80" t="s">
        <v>121</v>
      </c>
      <c r="C207" s="81">
        <v>7</v>
      </c>
      <c r="D207" s="18"/>
      <c r="E207" s="16"/>
      <c r="F207" s="16"/>
      <c r="G207" s="16"/>
      <c r="H207" s="86">
        <v>39.835850321511487</v>
      </c>
      <c r="I207" s="19"/>
      <c r="J207" s="16"/>
      <c r="K207" s="16"/>
      <c r="L207" s="86">
        <v>6.55</v>
      </c>
      <c r="M207" s="86">
        <v>4.18</v>
      </c>
      <c r="N207" s="86">
        <v>3.62</v>
      </c>
      <c r="O207" s="86">
        <v>6.98</v>
      </c>
      <c r="P207" s="16"/>
      <c r="Q207" s="16"/>
      <c r="R207" s="16"/>
      <c r="S207" s="86">
        <v>12.541112218641025</v>
      </c>
      <c r="T207" s="86">
        <v>3.42</v>
      </c>
      <c r="U207" s="21"/>
      <c r="V207" s="85">
        <v>0.24</v>
      </c>
      <c r="W207" s="16"/>
      <c r="X207" s="86">
        <v>1.07</v>
      </c>
      <c r="Y207" s="86">
        <v>0.09</v>
      </c>
      <c r="Z207" s="86">
        <v>6.76</v>
      </c>
      <c r="AA207" s="16"/>
      <c r="AB207" s="16"/>
      <c r="AC207" s="86">
        <v>2.2247381028704649</v>
      </c>
      <c r="AD207" s="16"/>
    </row>
    <row r="208" spans="1:30" x14ac:dyDescent="0.25">
      <c r="A208" s="80">
        <v>72</v>
      </c>
      <c r="B208" s="80" t="s">
        <v>61</v>
      </c>
      <c r="C208" s="81">
        <v>5</v>
      </c>
      <c r="D208" s="18"/>
      <c r="E208" s="16"/>
      <c r="F208" s="16"/>
      <c r="G208" s="16"/>
      <c r="H208" s="86">
        <v>39.418489535817372</v>
      </c>
      <c r="I208" s="19"/>
      <c r="J208" s="16"/>
      <c r="K208" s="16"/>
      <c r="L208" s="86">
        <v>6.55</v>
      </c>
      <c r="M208" s="86">
        <v>4.18</v>
      </c>
      <c r="N208" s="86">
        <v>3.62</v>
      </c>
      <c r="O208" s="86">
        <v>6.98</v>
      </c>
      <c r="P208" s="16"/>
      <c r="Q208" s="16"/>
      <c r="R208" s="16"/>
      <c r="S208" s="86">
        <v>12.468674357196949</v>
      </c>
      <c r="T208" s="86">
        <v>3.42</v>
      </c>
      <c r="U208" s="21"/>
      <c r="V208" s="85">
        <v>0.24</v>
      </c>
      <c r="W208" s="16"/>
      <c r="X208" s="86">
        <v>1.07</v>
      </c>
      <c r="Y208" s="86">
        <v>0.09</v>
      </c>
      <c r="Z208" s="86">
        <v>6.76</v>
      </c>
      <c r="AA208" s="16"/>
      <c r="AB208" s="16"/>
      <c r="AC208" s="86">
        <v>1.8798151786204247</v>
      </c>
      <c r="AD208" s="16"/>
    </row>
    <row r="209" spans="1:30" x14ac:dyDescent="0.25">
      <c r="A209" s="80">
        <v>73</v>
      </c>
      <c r="B209" s="80" t="s">
        <v>121</v>
      </c>
      <c r="C209" s="81">
        <v>5</v>
      </c>
      <c r="D209" s="18"/>
      <c r="E209" s="16"/>
      <c r="F209" s="16"/>
      <c r="G209" s="16"/>
      <c r="H209" s="86">
        <v>39.784308543820309</v>
      </c>
      <c r="I209" s="19"/>
      <c r="J209" s="16"/>
      <c r="K209" s="16"/>
      <c r="L209" s="86">
        <v>6.55</v>
      </c>
      <c r="M209" s="86">
        <v>4.18</v>
      </c>
      <c r="N209" s="86">
        <v>3.62</v>
      </c>
      <c r="O209" s="86">
        <v>6.98</v>
      </c>
      <c r="P209" s="16"/>
      <c r="Q209" s="16"/>
      <c r="R209" s="16"/>
      <c r="S209" s="86">
        <v>12.569225061371011</v>
      </c>
      <c r="T209" s="86">
        <v>3.42</v>
      </c>
      <c r="U209" s="21"/>
      <c r="V209" s="85">
        <v>0.24</v>
      </c>
      <c r="W209" s="16"/>
      <c r="X209" s="86">
        <v>1.07</v>
      </c>
      <c r="Y209" s="86">
        <v>0.09</v>
      </c>
      <c r="Z209" s="86">
        <v>6.76</v>
      </c>
      <c r="AA209" s="16"/>
      <c r="AB209" s="16"/>
      <c r="AC209" s="86">
        <v>2.1450834824493024</v>
      </c>
      <c r="AD209" s="16"/>
    </row>
    <row r="210" spans="1:30" x14ac:dyDescent="0.25">
      <c r="A210" s="168" t="s">
        <v>105</v>
      </c>
      <c r="B210" s="168"/>
      <c r="C210" s="168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  <c r="AA210" s="168"/>
      <c r="AB210" s="168"/>
      <c r="AC210" s="168"/>
      <c r="AD210" s="168"/>
    </row>
    <row r="211" spans="1:30" x14ac:dyDescent="0.25">
      <c r="A211" s="28"/>
      <c r="B211" s="28"/>
      <c r="C211" s="29"/>
      <c r="D211" s="30"/>
      <c r="E211" s="28"/>
      <c r="F211" s="28"/>
      <c r="G211" s="28"/>
      <c r="H211" s="28"/>
      <c r="I211" s="31"/>
      <c r="J211" s="28"/>
      <c r="K211" s="28"/>
      <c r="L211" s="28"/>
      <c r="M211" s="28"/>
      <c r="N211" s="28"/>
      <c r="O211" s="32"/>
      <c r="P211" s="28"/>
      <c r="Q211" s="28"/>
      <c r="R211" s="28"/>
      <c r="S211" s="28"/>
      <c r="T211" s="28"/>
      <c r="U211" s="33"/>
      <c r="V211" s="34"/>
      <c r="W211" s="28"/>
      <c r="X211" s="16"/>
      <c r="Y211" s="16"/>
      <c r="Z211" s="16"/>
      <c r="AA211" s="16"/>
      <c r="AB211" s="16"/>
      <c r="AC211" s="16"/>
      <c r="AD211" s="16"/>
    </row>
    <row r="212" spans="1:30" ht="15" customHeight="1" x14ac:dyDescent="0.25">
      <c r="A212" s="169" t="s">
        <v>1</v>
      </c>
      <c r="B212" s="169" t="s">
        <v>2</v>
      </c>
      <c r="C212" s="157" t="s">
        <v>3</v>
      </c>
      <c r="D212" s="172" t="s">
        <v>4</v>
      </c>
      <c r="E212" s="155" t="s">
        <v>5</v>
      </c>
      <c r="F212" s="175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56"/>
    </row>
    <row r="213" spans="1:30" ht="12.75" customHeight="1" x14ac:dyDescent="0.25">
      <c r="A213" s="170"/>
      <c r="B213" s="170"/>
      <c r="C213" s="158"/>
      <c r="D213" s="173"/>
      <c r="E213" s="159" t="s">
        <v>9</v>
      </c>
      <c r="F213" s="159" t="s">
        <v>49</v>
      </c>
      <c r="G213" s="159" t="s">
        <v>50</v>
      </c>
      <c r="H213" s="159" t="s">
        <v>9</v>
      </c>
      <c r="I213" s="56"/>
      <c r="J213" s="176" t="s">
        <v>11</v>
      </c>
      <c r="K213" s="177"/>
      <c r="L213" s="177"/>
      <c r="M213" s="177"/>
      <c r="N213" s="177"/>
      <c r="O213" s="177"/>
      <c r="P213" s="177"/>
      <c r="Q213" s="177"/>
      <c r="R213" s="177"/>
      <c r="S213" s="177"/>
      <c r="T213" s="177"/>
      <c r="U213" s="177"/>
      <c r="V213" s="177"/>
      <c r="W213" s="177"/>
      <c r="X213" s="177"/>
      <c r="Y213" s="177"/>
      <c r="Z213" s="177"/>
      <c r="AA213" s="177"/>
      <c r="AB213" s="177"/>
      <c r="AC213" s="177"/>
      <c r="AD213" s="178"/>
    </row>
    <row r="214" spans="1:30" ht="13.15" customHeight="1" x14ac:dyDescent="0.25">
      <c r="A214" s="170"/>
      <c r="B214" s="170"/>
      <c r="C214" s="158"/>
      <c r="D214" s="173"/>
      <c r="E214" s="160"/>
      <c r="F214" s="160"/>
      <c r="G214" s="160"/>
      <c r="H214" s="160"/>
      <c r="I214" s="57"/>
      <c r="J214" s="161" t="s">
        <v>12</v>
      </c>
      <c r="K214" s="162"/>
      <c r="L214" s="161" t="s">
        <v>13</v>
      </c>
      <c r="M214" s="162"/>
      <c r="N214" s="159" t="s">
        <v>14</v>
      </c>
      <c r="O214" s="159" t="s">
        <v>15</v>
      </c>
      <c r="P214" s="179" t="s">
        <v>106</v>
      </c>
      <c r="Q214" s="185"/>
      <c r="R214" s="180"/>
      <c r="S214" s="179" t="s">
        <v>107</v>
      </c>
      <c r="T214" s="185"/>
      <c r="U214" s="185"/>
      <c r="V214" s="180"/>
      <c r="W214" s="159" t="s">
        <v>51</v>
      </c>
      <c r="X214" s="157" t="s">
        <v>51</v>
      </c>
      <c r="Y214" s="159" t="s">
        <v>20</v>
      </c>
      <c r="Z214" s="157" t="s">
        <v>52</v>
      </c>
      <c r="AA214" s="161" t="s">
        <v>53</v>
      </c>
      <c r="AB214" s="162"/>
      <c r="AC214" s="157" t="s">
        <v>23</v>
      </c>
      <c r="AD214" s="157" t="s">
        <v>54</v>
      </c>
    </row>
    <row r="215" spans="1:30" ht="12.75" customHeight="1" x14ac:dyDescent="0.25">
      <c r="A215" s="170"/>
      <c r="B215" s="170"/>
      <c r="C215" s="158"/>
      <c r="D215" s="173"/>
      <c r="E215" s="160"/>
      <c r="F215" s="160"/>
      <c r="G215" s="160"/>
      <c r="H215" s="160"/>
      <c r="I215" s="58"/>
      <c r="J215" s="163"/>
      <c r="K215" s="164"/>
      <c r="L215" s="163"/>
      <c r="M215" s="164"/>
      <c r="N215" s="160"/>
      <c r="O215" s="160" t="s">
        <v>25</v>
      </c>
      <c r="P215" s="181"/>
      <c r="Q215" s="186"/>
      <c r="R215" s="182"/>
      <c r="S215" s="181"/>
      <c r="T215" s="186"/>
      <c r="U215" s="186"/>
      <c r="V215" s="182"/>
      <c r="W215" s="160" t="s">
        <v>26</v>
      </c>
      <c r="X215" s="158"/>
      <c r="Y215" s="160" t="s">
        <v>27</v>
      </c>
      <c r="Z215" s="158"/>
      <c r="AA215" s="163"/>
      <c r="AB215" s="164"/>
      <c r="AC215" s="158"/>
      <c r="AD215" s="158"/>
    </row>
    <row r="216" spans="1:30" ht="24" customHeight="1" x14ac:dyDescent="0.25">
      <c r="A216" s="170"/>
      <c r="B216" s="170"/>
      <c r="C216" s="158"/>
      <c r="D216" s="173"/>
      <c r="E216" s="160"/>
      <c r="F216" s="160"/>
      <c r="G216" s="160"/>
      <c r="H216" s="160"/>
      <c r="I216" s="58"/>
      <c r="J216" s="163"/>
      <c r="K216" s="164"/>
      <c r="L216" s="163"/>
      <c r="M216" s="164"/>
      <c r="N216" s="160"/>
      <c r="O216" s="160"/>
      <c r="P216" s="183"/>
      <c r="Q216" s="187"/>
      <c r="R216" s="184"/>
      <c r="S216" s="183"/>
      <c r="T216" s="187"/>
      <c r="U216" s="187"/>
      <c r="V216" s="184"/>
      <c r="W216" s="160" t="s">
        <v>28</v>
      </c>
      <c r="X216" s="158"/>
      <c r="Y216" s="160"/>
      <c r="Z216" s="158"/>
      <c r="AA216" s="163"/>
      <c r="AB216" s="164"/>
      <c r="AC216" s="158"/>
      <c r="AD216" s="158"/>
    </row>
    <row r="217" spans="1:30" ht="26.25" customHeight="1" x14ac:dyDescent="0.25">
      <c r="A217" s="170"/>
      <c r="B217" s="170"/>
      <c r="C217" s="158"/>
      <c r="D217" s="173"/>
      <c r="E217" s="160"/>
      <c r="F217" s="160"/>
      <c r="G217" s="160"/>
      <c r="H217" s="160"/>
      <c r="I217" s="56"/>
      <c r="J217" s="165"/>
      <c r="K217" s="166"/>
      <c r="L217" s="165"/>
      <c r="M217" s="166"/>
      <c r="N217" s="160"/>
      <c r="O217" s="160"/>
      <c r="P217" s="179" t="s">
        <v>29</v>
      </c>
      <c r="Q217" s="180"/>
      <c r="R217" s="191" t="s">
        <v>32</v>
      </c>
      <c r="S217" s="179" t="s">
        <v>29</v>
      </c>
      <c r="T217" s="180"/>
      <c r="U217" s="98"/>
      <c r="V217" s="191" t="s">
        <v>32</v>
      </c>
      <c r="W217" s="160"/>
      <c r="X217" s="158"/>
      <c r="Y217" s="160"/>
      <c r="Z217" s="158"/>
      <c r="AA217" s="163"/>
      <c r="AB217" s="164"/>
      <c r="AC217" s="158"/>
      <c r="AD217" s="158"/>
    </row>
    <row r="218" spans="1:30" ht="165.75" customHeight="1" x14ac:dyDescent="0.25">
      <c r="A218" s="171"/>
      <c r="B218" s="171"/>
      <c r="C218" s="159"/>
      <c r="D218" s="174"/>
      <c r="E218" s="160"/>
      <c r="F218" s="160"/>
      <c r="G218" s="160"/>
      <c r="H218" s="160"/>
      <c r="I218" s="59"/>
      <c r="J218" s="60" t="s">
        <v>29</v>
      </c>
      <c r="K218" s="37" t="s">
        <v>30</v>
      </c>
      <c r="L218" s="138" t="s">
        <v>29</v>
      </c>
      <c r="M218" s="37" t="s">
        <v>30</v>
      </c>
      <c r="N218" s="160"/>
      <c r="O218" s="160"/>
      <c r="P218" s="183"/>
      <c r="Q218" s="184"/>
      <c r="R218" s="192"/>
      <c r="S218" s="183"/>
      <c r="T218" s="184"/>
      <c r="U218" s="61"/>
      <c r="V218" s="192"/>
      <c r="W218" s="160"/>
      <c r="X218" s="159"/>
      <c r="Y218" s="160"/>
      <c r="Z218" s="159"/>
      <c r="AA218" s="165"/>
      <c r="AB218" s="166"/>
      <c r="AC218" s="159"/>
      <c r="AD218" s="159"/>
    </row>
    <row r="219" spans="1:30" s="14" customFormat="1" ht="13.5" customHeight="1" x14ac:dyDescent="0.25">
      <c r="A219" s="62">
        <v>1</v>
      </c>
      <c r="B219" s="62">
        <v>2</v>
      </c>
      <c r="C219" s="63">
        <v>3</v>
      </c>
      <c r="D219" s="64"/>
      <c r="E219" s="63">
        <v>4</v>
      </c>
      <c r="F219" s="63"/>
      <c r="G219" s="63"/>
      <c r="H219" s="63">
        <v>4</v>
      </c>
      <c r="I219" s="65"/>
      <c r="J219" s="63">
        <v>5</v>
      </c>
      <c r="K219" s="63">
        <v>6</v>
      </c>
      <c r="L219" s="63">
        <v>5</v>
      </c>
      <c r="M219" s="63">
        <v>6</v>
      </c>
      <c r="N219" s="63">
        <v>7</v>
      </c>
      <c r="O219" s="63">
        <v>8</v>
      </c>
      <c r="P219" s="63">
        <v>9</v>
      </c>
      <c r="Q219" s="63">
        <v>10</v>
      </c>
      <c r="R219" s="63"/>
      <c r="S219" s="155">
        <v>9</v>
      </c>
      <c r="T219" s="167"/>
      <c r="U219" s="66"/>
      <c r="V219" s="67">
        <v>10</v>
      </c>
      <c r="W219" s="63">
        <v>11</v>
      </c>
      <c r="X219" s="63">
        <v>11</v>
      </c>
      <c r="Y219" s="63">
        <v>12</v>
      </c>
      <c r="Z219" s="25">
        <v>13</v>
      </c>
      <c r="AA219" s="155">
        <v>14</v>
      </c>
      <c r="AB219" s="156"/>
      <c r="AC219" s="63">
        <v>14</v>
      </c>
      <c r="AD219" s="63">
        <v>15</v>
      </c>
    </row>
    <row r="220" spans="1:30" x14ac:dyDescent="0.25">
      <c r="A220" s="80">
        <v>1</v>
      </c>
      <c r="B220" s="99" t="s">
        <v>34</v>
      </c>
      <c r="C220" s="100">
        <v>23</v>
      </c>
      <c r="D220" s="15">
        <v>3568.3</v>
      </c>
      <c r="E220" s="82">
        <v>35.29</v>
      </c>
      <c r="F220" s="82">
        <f t="shared" ref="F220:F283" si="26">J220+N220+O220+P220+W220+Y220+Z220</f>
        <v>35.029999999999994</v>
      </c>
      <c r="G220" s="82">
        <f t="shared" ref="G220:G251" si="27">L220+N220+O220+S220+X220+Y220+Z220</f>
        <v>36.462784238993358</v>
      </c>
      <c r="H220" s="82">
        <f t="shared" ref="H220:H251" si="28">L220+N220+O220+S220+X220+Y220+Z220+AC220</f>
        <v>36.712784238993358</v>
      </c>
      <c r="I220" s="83">
        <f t="shared" ref="I220:I283" si="29">G220/F220*100</f>
        <v>104.09016339992397</v>
      </c>
      <c r="J220" s="82">
        <v>10.44</v>
      </c>
      <c r="K220" s="82">
        <v>6.59</v>
      </c>
      <c r="L220" s="82">
        <f t="shared" ref="L220:M283" si="30">J220+0.44</f>
        <v>10.879999999999999</v>
      </c>
      <c r="M220" s="82">
        <f t="shared" si="30"/>
        <v>7.03</v>
      </c>
      <c r="N220" s="82">
        <v>2.3199999999999998</v>
      </c>
      <c r="O220" s="82">
        <v>7.28</v>
      </c>
      <c r="P220" s="146">
        <v>7.7</v>
      </c>
      <c r="Q220" s="190"/>
      <c r="R220" s="82">
        <v>0.11</v>
      </c>
      <c r="S220" s="146">
        <f t="shared" ref="S220:S251" si="31">P220-R220+V220</f>
        <v>8.1427842389933573</v>
      </c>
      <c r="T220" s="147"/>
      <c r="U220" s="102">
        <v>23670</v>
      </c>
      <c r="V220" s="85">
        <f t="shared" ref="V220:V283" si="32">U220/D220/12</f>
        <v>0.55278423899335816</v>
      </c>
      <c r="W220" s="86">
        <v>1.74</v>
      </c>
      <c r="X220" s="86">
        <f t="shared" ref="X220:X283" si="33">W220+0.55</f>
        <v>2.29</v>
      </c>
      <c r="Y220" s="82">
        <v>0.08</v>
      </c>
      <c r="Z220" s="87">
        <v>5.47</v>
      </c>
      <c r="AA220" s="150">
        <v>0.02</v>
      </c>
      <c r="AB220" s="151"/>
      <c r="AC220" s="88">
        <v>0.25</v>
      </c>
      <c r="AD220" s="82">
        <v>0.24</v>
      </c>
    </row>
    <row r="221" spans="1:30" x14ac:dyDescent="0.25">
      <c r="A221" s="80">
        <v>2</v>
      </c>
      <c r="B221" s="99" t="s">
        <v>34</v>
      </c>
      <c r="C221" s="100">
        <v>25</v>
      </c>
      <c r="D221" s="15">
        <v>3560.4</v>
      </c>
      <c r="E221" s="82">
        <v>35.33</v>
      </c>
      <c r="F221" s="82">
        <f t="shared" si="26"/>
        <v>35.029999999999994</v>
      </c>
      <c r="G221" s="82">
        <f t="shared" si="27"/>
        <v>36.491863461034342</v>
      </c>
      <c r="H221" s="82">
        <f t="shared" si="28"/>
        <v>36.791863461034339</v>
      </c>
      <c r="I221" s="83">
        <f t="shared" si="29"/>
        <v>104.17317573803697</v>
      </c>
      <c r="J221" s="82">
        <v>10.44</v>
      </c>
      <c r="K221" s="82">
        <v>6.59</v>
      </c>
      <c r="L221" s="82">
        <f t="shared" si="30"/>
        <v>10.879999999999999</v>
      </c>
      <c r="M221" s="82">
        <f t="shared" si="30"/>
        <v>7.03</v>
      </c>
      <c r="N221" s="82">
        <v>2.3199999999999998</v>
      </c>
      <c r="O221" s="82">
        <v>7.28</v>
      </c>
      <c r="P221" s="146">
        <v>7.7</v>
      </c>
      <c r="Q221" s="190"/>
      <c r="R221" s="82">
        <v>0.11</v>
      </c>
      <c r="S221" s="146">
        <f t="shared" si="31"/>
        <v>8.1718634610343415</v>
      </c>
      <c r="T221" s="147"/>
      <c r="U221" s="102">
        <v>24860</v>
      </c>
      <c r="V221" s="85">
        <f t="shared" si="32"/>
        <v>0.58186346103434072</v>
      </c>
      <c r="W221" s="86">
        <v>1.74</v>
      </c>
      <c r="X221" s="86">
        <f t="shared" si="33"/>
        <v>2.29</v>
      </c>
      <c r="Y221" s="82">
        <v>0.08</v>
      </c>
      <c r="Z221" s="87">
        <v>5.47</v>
      </c>
      <c r="AA221" s="150">
        <v>0.02</v>
      </c>
      <c r="AB221" s="151"/>
      <c r="AC221" s="89">
        <v>0.3</v>
      </c>
      <c r="AD221" s="82">
        <v>0.28000000000000003</v>
      </c>
    </row>
    <row r="222" spans="1:30" x14ac:dyDescent="0.25">
      <c r="A222" s="80">
        <v>3</v>
      </c>
      <c r="B222" s="99" t="s">
        <v>34</v>
      </c>
      <c r="C222" s="100">
        <v>27</v>
      </c>
      <c r="D222" s="15">
        <v>3546.2</v>
      </c>
      <c r="E222" s="82">
        <v>35.35</v>
      </c>
      <c r="F222" s="82">
        <f t="shared" si="26"/>
        <v>35.029999999999994</v>
      </c>
      <c r="G222" s="82">
        <f t="shared" si="27"/>
        <v>36.515342808264244</v>
      </c>
      <c r="H222" s="82">
        <f t="shared" si="28"/>
        <v>36.815342808264241</v>
      </c>
      <c r="I222" s="83">
        <f t="shared" si="29"/>
        <v>104.24020213606696</v>
      </c>
      <c r="J222" s="82">
        <v>10.44</v>
      </c>
      <c r="K222" s="82">
        <v>6.59</v>
      </c>
      <c r="L222" s="82">
        <f t="shared" si="30"/>
        <v>10.879999999999999</v>
      </c>
      <c r="M222" s="82">
        <f t="shared" si="30"/>
        <v>7.03</v>
      </c>
      <c r="N222" s="82">
        <v>2.3199999999999998</v>
      </c>
      <c r="O222" s="82">
        <v>7.28</v>
      </c>
      <c r="P222" s="146">
        <v>7.7</v>
      </c>
      <c r="Q222" s="190"/>
      <c r="R222" s="82">
        <v>0.11</v>
      </c>
      <c r="S222" s="146">
        <f t="shared" si="31"/>
        <v>8.195342808264245</v>
      </c>
      <c r="T222" s="147"/>
      <c r="U222" s="102">
        <v>25760</v>
      </c>
      <c r="V222" s="85">
        <f t="shared" si="32"/>
        <v>0.60534280826424536</v>
      </c>
      <c r="W222" s="86">
        <v>1.74</v>
      </c>
      <c r="X222" s="86">
        <f t="shared" si="33"/>
        <v>2.29</v>
      </c>
      <c r="Y222" s="82">
        <v>0.08</v>
      </c>
      <c r="Z222" s="87">
        <v>5.47</v>
      </c>
      <c r="AA222" s="150">
        <v>0.03</v>
      </c>
      <c r="AB222" s="151"/>
      <c r="AC222" s="89">
        <v>0.3</v>
      </c>
      <c r="AD222" s="82">
        <v>0.28999999999999998</v>
      </c>
    </row>
    <row r="223" spans="1:30" x14ac:dyDescent="0.25">
      <c r="A223" s="80">
        <v>4</v>
      </c>
      <c r="B223" s="99" t="s">
        <v>34</v>
      </c>
      <c r="C223" s="100">
        <v>37</v>
      </c>
      <c r="D223" s="15">
        <v>3562.5</v>
      </c>
      <c r="E223" s="82">
        <v>35.35</v>
      </c>
      <c r="F223" s="82">
        <f t="shared" si="26"/>
        <v>35.029999999999994</v>
      </c>
      <c r="G223" s="82">
        <f t="shared" si="27"/>
        <v>36.237485380116958</v>
      </c>
      <c r="H223" s="82">
        <f t="shared" si="28"/>
        <v>36.537485380116955</v>
      </c>
      <c r="I223" s="83">
        <f t="shared" si="29"/>
        <v>103.44700365434474</v>
      </c>
      <c r="J223" s="82">
        <v>10.44</v>
      </c>
      <c r="K223" s="82">
        <v>6.59</v>
      </c>
      <c r="L223" s="82">
        <f t="shared" si="30"/>
        <v>10.879999999999999</v>
      </c>
      <c r="M223" s="82">
        <f t="shared" si="30"/>
        <v>7.03</v>
      </c>
      <c r="N223" s="82">
        <v>2.3199999999999998</v>
      </c>
      <c r="O223" s="82">
        <v>7.28</v>
      </c>
      <c r="P223" s="146">
        <v>7.7</v>
      </c>
      <c r="Q223" s="190"/>
      <c r="R223" s="82">
        <v>0.11</v>
      </c>
      <c r="S223" s="146">
        <f t="shared" si="31"/>
        <v>7.9174853801169593</v>
      </c>
      <c r="T223" s="147"/>
      <c r="U223" s="102">
        <v>14000</v>
      </c>
      <c r="V223" s="85">
        <f t="shared" si="32"/>
        <v>0.32748538011695905</v>
      </c>
      <c r="W223" s="86">
        <v>1.74</v>
      </c>
      <c r="X223" s="86">
        <f t="shared" si="33"/>
        <v>2.29</v>
      </c>
      <c r="Y223" s="82">
        <v>0.08</v>
      </c>
      <c r="Z223" s="87">
        <v>5.47</v>
      </c>
      <c r="AA223" s="150">
        <v>0.03</v>
      </c>
      <c r="AB223" s="151"/>
      <c r="AC223" s="89">
        <v>0.3</v>
      </c>
      <c r="AD223" s="82">
        <v>0.28999999999999998</v>
      </c>
    </row>
    <row r="224" spans="1:30" x14ac:dyDescent="0.25">
      <c r="A224" s="80">
        <v>5</v>
      </c>
      <c r="B224" s="99" t="s">
        <v>34</v>
      </c>
      <c r="C224" s="100">
        <v>39</v>
      </c>
      <c r="D224" s="15">
        <v>3556.4</v>
      </c>
      <c r="E224" s="82">
        <v>35.35</v>
      </c>
      <c r="F224" s="82">
        <f t="shared" si="26"/>
        <v>35.029999999999994</v>
      </c>
      <c r="G224" s="82">
        <f t="shared" si="27"/>
        <v>36.238047088816401</v>
      </c>
      <c r="H224" s="82">
        <f t="shared" si="28"/>
        <v>36.538047088816398</v>
      </c>
      <c r="I224" s="83">
        <f t="shared" si="29"/>
        <v>103.44860716190809</v>
      </c>
      <c r="J224" s="82">
        <v>10.44</v>
      </c>
      <c r="K224" s="82">
        <v>6.59</v>
      </c>
      <c r="L224" s="82">
        <f t="shared" si="30"/>
        <v>10.879999999999999</v>
      </c>
      <c r="M224" s="82">
        <f t="shared" si="30"/>
        <v>7.03</v>
      </c>
      <c r="N224" s="82">
        <v>2.3199999999999998</v>
      </c>
      <c r="O224" s="82">
        <v>7.28</v>
      </c>
      <c r="P224" s="146">
        <v>7.7</v>
      </c>
      <c r="Q224" s="190"/>
      <c r="R224" s="82">
        <v>0.11</v>
      </c>
      <c r="S224" s="146">
        <f t="shared" si="31"/>
        <v>7.9180470888164063</v>
      </c>
      <c r="T224" s="147"/>
      <c r="U224" s="102">
        <v>14000</v>
      </c>
      <c r="V224" s="85">
        <f t="shared" si="32"/>
        <v>0.3280470888164061</v>
      </c>
      <c r="W224" s="86">
        <v>1.74</v>
      </c>
      <c r="X224" s="86">
        <f t="shared" si="33"/>
        <v>2.29</v>
      </c>
      <c r="Y224" s="82">
        <v>0.08</v>
      </c>
      <c r="Z224" s="87">
        <v>5.47</v>
      </c>
      <c r="AA224" s="150">
        <v>0.03</v>
      </c>
      <c r="AB224" s="151"/>
      <c r="AC224" s="89">
        <v>0.3</v>
      </c>
      <c r="AD224" s="82">
        <v>0.28999999999999998</v>
      </c>
    </row>
    <row r="225" spans="1:30" x14ac:dyDescent="0.25">
      <c r="A225" s="80">
        <v>6</v>
      </c>
      <c r="B225" s="99" t="s">
        <v>34</v>
      </c>
      <c r="C225" s="100">
        <v>41</v>
      </c>
      <c r="D225" s="15">
        <v>3566.8</v>
      </c>
      <c r="E225" s="82">
        <v>35.33</v>
      </c>
      <c r="F225" s="82">
        <f t="shared" si="26"/>
        <v>35.029999999999994</v>
      </c>
      <c r="G225" s="82">
        <f t="shared" si="27"/>
        <v>36.237090576053227</v>
      </c>
      <c r="H225" s="82">
        <f t="shared" si="28"/>
        <v>36.537090576053224</v>
      </c>
      <c r="I225" s="83">
        <f t="shared" si="29"/>
        <v>103.44587660877313</v>
      </c>
      <c r="J225" s="82">
        <v>10.44</v>
      </c>
      <c r="K225" s="82">
        <v>6.59</v>
      </c>
      <c r="L225" s="82">
        <f t="shared" si="30"/>
        <v>10.879999999999999</v>
      </c>
      <c r="M225" s="82">
        <f t="shared" si="30"/>
        <v>7.03</v>
      </c>
      <c r="N225" s="82">
        <v>2.3199999999999998</v>
      </c>
      <c r="O225" s="82">
        <v>7.28</v>
      </c>
      <c r="P225" s="146">
        <v>7.7</v>
      </c>
      <c r="Q225" s="190"/>
      <c r="R225" s="82">
        <v>0.11</v>
      </c>
      <c r="S225" s="146">
        <f t="shared" si="31"/>
        <v>7.9170905760532317</v>
      </c>
      <c r="T225" s="147"/>
      <c r="U225" s="102">
        <v>14000</v>
      </c>
      <c r="V225" s="85">
        <f t="shared" si="32"/>
        <v>0.32709057605323161</v>
      </c>
      <c r="W225" s="86">
        <v>1.74</v>
      </c>
      <c r="X225" s="86">
        <f t="shared" si="33"/>
        <v>2.29</v>
      </c>
      <c r="Y225" s="82">
        <v>0.08</v>
      </c>
      <c r="Z225" s="87">
        <v>5.47</v>
      </c>
      <c r="AA225" s="150">
        <v>0.02</v>
      </c>
      <c r="AB225" s="151"/>
      <c r="AC225" s="89">
        <v>0.3</v>
      </c>
      <c r="AD225" s="82">
        <v>0.28000000000000003</v>
      </c>
    </row>
    <row r="226" spans="1:30" x14ac:dyDescent="0.25">
      <c r="A226" s="80">
        <v>7</v>
      </c>
      <c r="B226" s="99" t="s">
        <v>34</v>
      </c>
      <c r="C226" s="100">
        <v>53</v>
      </c>
      <c r="D226" s="15">
        <v>4485.5</v>
      </c>
      <c r="E226" s="82">
        <v>35.32</v>
      </c>
      <c r="F226" s="82">
        <f t="shared" si="26"/>
        <v>35.029999999999994</v>
      </c>
      <c r="G226" s="82">
        <f t="shared" si="27"/>
        <v>36.235121688403375</v>
      </c>
      <c r="H226" s="82">
        <f t="shared" si="28"/>
        <v>36.525121688403374</v>
      </c>
      <c r="I226" s="83">
        <f t="shared" si="29"/>
        <v>103.44025603312413</v>
      </c>
      <c r="J226" s="82">
        <v>10.44</v>
      </c>
      <c r="K226" s="82">
        <v>6.59</v>
      </c>
      <c r="L226" s="82">
        <f t="shared" si="30"/>
        <v>10.879999999999999</v>
      </c>
      <c r="M226" s="82">
        <f t="shared" si="30"/>
        <v>7.03</v>
      </c>
      <c r="N226" s="82">
        <v>2.3199999999999998</v>
      </c>
      <c r="O226" s="82">
        <v>7.28</v>
      </c>
      <c r="P226" s="146">
        <v>7.7</v>
      </c>
      <c r="Q226" s="190"/>
      <c r="R226" s="82">
        <v>0.11</v>
      </c>
      <c r="S226" s="146">
        <f t="shared" si="31"/>
        <v>7.9151216884033735</v>
      </c>
      <c r="T226" s="147"/>
      <c r="U226" s="102">
        <v>17500</v>
      </c>
      <c r="V226" s="85">
        <f t="shared" si="32"/>
        <v>0.3251216884033738</v>
      </c>
      <c r="W226" s="86">
        <v>1.74</v>
      </c>
      <c r="X226" s="86">
        <f t="shared" si="33"/>
        <v>2.29</v>
      </c>
      <c r="Y226" s="82">
        <v>0.08</v>
      </c>
      <c r="Z226" s="87">
        <v>5.47</v>
      </c>
      <c r="AA226" s="150">
        <v>0.02</v>
      </c>
      <c r="AB226" s="151"/>
      <c r="AC226" s="89">
        <v>0.28999999999999998</v>
      </c>
      <c r="AD226" s="82">
        <v>0.27</v>
      </c>
    </row>
    <row r="227" spans="1:30" x14ac:dyDescent="0.25">
      <c r="A227" s="80">
        <v>8</v>
      </c>
      <c r="B227" s="99" t="s">
        <v>34</v>
      </c>
      <c r="C227" s="100">
        <v>54</v>
      </c>
      <c r="D227" s="15">
        <v>7096</v>
      </c>
      <c r="E227" s="82">
        <v>35.35</v>
      </c>
      <c r="F227" s="82">
        <f t="shared" si="26"/>
        <v>35.029999999999994</v>
      </c>
      <c r="G227" s="82">
        <f t="shared" si="27"/>
        <v>36.238823750469749</v>
      </c>
      <c r="H227" s="82">
        <f t="shared" si="28"/>
        <v>36.548823750469751</v>
      </c>
      <c r="I227" s="83">
        <f t="shared" si="29"/>
        <v>103.45082429480374</v>
      </c>
      <c r="J227" s="82">
        <v>10.44</v>
      </c>
      <c r="K227" s="82">
        <v>6.59</v>
      </c>
      <c r="L227" s="82">
        <f t="shared" si="30"/>
        <v>10.879999999999999</v>
      </c>
      <c r="M227" s="82">
        <f t="shared" si="30"/>
        <v>7.03</v>
      </c>
      <c r="N227" s="82">
        <v>2.3199999999999998</v>
      </c>
      <c r="O227" s="82">
        <v>7.28</v>
      </c>
      <c r="P227" s="146">
        <v>7.7</v>
      </c>
      <c r="Q227" s="190"/>
      <c r="R227" s="82">
        <v>0.11</v>
      </c>
      <c r="S227" s="146">
        <f t="shared" si="31"/>
        <v>7.9188237504697483</v>
      </c>
      <c r="T227" s="147"/>
      <c r="U227" s="102">
        <v>28000</v>
      </c>
      <c r="V227" s="85">
        <f t="shared" si="32"/>
        <v>0.32882375046974821</v>
      </c>
      <c r="W227" s="86">
        <v>1.74</v>
      </c>
      <c r="X227" s="86">
        <f t="shared" si="33"/>
        <v>2.29</v>
      </c>
      <c r="Y227" s="82">
        <v>0.08</v>
      </c>
      <c r="Z227" s="87">
        <v>5.47</v>
      </c>
      <c r="AA227" s="150">
        <v>0.03</v>
      </c>
      <c r="AB227" s="151"/>
      <c r="AC227" s="88">
        <v>0.31</v>
      </c>
      <c r="AD227" s="82">
        <v>0.28999999999999998</v>
      </c>
    </row>
    <row r="228" spans="1:30" x14ac:dyDescent="0.25">
      <c r="A228" s="80">
        <v>9</v>
      </c>
      <c r="B228" s="99" t="s">
        <v>34</v>
      </c>
      <c r="C228" s="100">
        <v>57</v>
      </c>
      <c r="D228" s="15">
        <v>4500.3999999999996</v>
      </c>
      <c r="E228" s="82">
        <v>35.32</v>
      </c>
      <c r="F228" s="82">
        <f t="shared" si="26"/>
        <v>35.029999999999994</v>
      </c>
      <c r="G228" s="82">
        <f t="shared" si="27"/>
        <v>36.234045270050068</v>
      </c>
      <c r="H228" s="82">
        <f t="shared" si="28"/>
        <v>36.524045270050067</v>
      </c>
      <c r="I228" s="83">
        <f t="shared" si="29"/>
        <v>103.43718318598366</v>
      </c>
      <c r="J228" s="82">
        <v>10.44</v>
      </c>
      <c r="K228" s="82">
        <v>6.59</v>
      </c>
      <c r="L228" s="82">
        <f t="shared" si="30"/>
        <v>10.879999999999999</v>
      </c>
      <c r="M228" s="82">
        <f t="shared" si="30"/>
        <v>7.03</v>
      </c>
      <c r="N228" s="82">
        <v>2.3199999999999998</v>
      </c>
      <c r="O228" s="82">
        <v>7.28</v>
      </c>
      <c r="P228" s="146">
        <v>7.7</v>
      </c>
      <c r="Q228" s="190"/>
      <c r="R228" s="82">
        <v>0.11</v>
      </c>
      <c r="S228" s="146">
        <f t="shared" si="31"/>
        <v>7.9140452700500692</v>
      </c>
      <c r="T228" s="147"/>
      <c r="U228" s="102">
        <v>17500</v>
      </c>
      <c r="V228" s="85">
        <f t="shared" si="32"/>
        <v>0.32404527005006967</v>
      </c>
      <c r="W228" s="86">
        <v>1.74</v>
      </c>
      <c r="X228" s="86">
        <f t="shared" si="33"/>
        <v>2.29</v>
      </c>
      <c r="Y228" s="82">
        <v>0.08</v>
      </c>
      <c r="Z228" s="87">
        <v>5.47</v>
      </c>
      <c r="AA228" s="150">
        <v>0.02</v>
      </c>
      <c r="AB228" s="151"/>
      <c r="AC228" s="88">
        <v>0.28999999999999998</v>
      </c>
      <c r="AD228" s="82">
        <v>0.27</v>
      </c>
    </row>
    <row r="229" spans="1:30" x14ac:dyDescent="0.25">
      <c r="A229" s="80">
        <v>10</v>
      </c>
      <c r="B229" s="99" t="s">
        <v>34</v>
      </c>
      <c r="C229" s="100">
        <v>59</v>
      </c>
      <c r="D229" s="15">
        <v>3436.1</v>
      </c>
      <c r="E229" s="82">
        <v>35.42</v>
      </c>
      <c r="F229" s="82">
        <f t="shared" si="26"/>
        <v>35.029999999999994</v>
      </c>
      <c r="G229" s="82">
        <f t="shared" si="27"/>
        <v>36.327139586546764</v>
      </c>
      <c r="H229" s="82">
        <f t="shared" si="28"/>
        <v>36.707139586546766</v>
      </c>
      <c r="I229" s="83">
        <f t="shared" si="29"/>
        <v>103.70293915657085</v>
      </c>
      <c r="J229" s="82">
        <v>10.44</v>
      </c>
      <c r="K229" s="82">
        <v>6.59</v>
      </c>
      <c r="L229" s="82">
        <f t="shared" si="30"/>
        <v>10.879999999999999</v>
      </c>
      <c r="M229" s="82">
        <f t="shared" si="30"/>
        <v>7.03</v>
      </c>
      <c r="N229" s="82">
        <v>2.3199999999999998</v>
      </c>
      <c r="O229" s="82">
        <v>7.28</v>
      </c>
      <c r="P229" s="146">
        <v>7.7</v>
      </c>
      <c r="Q229" s="190"/>
      <c r="R229" s="82">
        <v>0.11</v>
      </c>
      <c r="S229" s="146">
        <f t="shared" si="31"/>
        <v>8.0071395865467636</v>
      </c>
      <c r="T229" s="147"/>
      <c r="U229" s="102">
        <v>17200</v>
      </c>
      <c r="V229" s="85">
        <f t="shared" si="32"/>
        <v>0.41713958654676331</v>
      </c>
      <c r="W229" s="86">
        <v>1.74</v>
      </c>
      <c r="X229" s="86">
        <f t="shared" si="33"/>
        <v>2.29</v>
      </c>
      <c r="Y229" s="82">
        <v>0.08</v>
      </c>
      <c r="Z229" s="87">
        <v>5.47</v>
      </c>
      <c r="AA229" s="150">
        <v>0.03</v>
      </c>
      <c r="AB229" s="151"/>
      <c r="AC229" s="88">
        <v>0.38</v>
      </c>
      <c r="AD229" s="82">
        <v>0.36</v>
      </c>
    </row>
    <row r="230" spans="1:30" x14ac:dyDescent="0.25">
      <c r="A230" s="80">
        <v>11</v>
      </c>
      <c r="B230" s="99" t="s">
        <v>34</v>
      </c>
      <c r="C230" s="100">
        <v>61</v>
      </c>
      <c r="D230" s="15">
        <v>3576.5</v>
      </c>
      <c r="E230" s="82">
        <v>35.32</v>
      </c>
      <c r="F230" s="82">
        <f t="shared" si="26"/>
        <v>35.029999999999994</v>
      </c>
      <c r="G230" s="82">
        <f t="shared" si="27"/>
        <v>36.189602963791415</v>
      </c>
      <c r="H230" s="82">
        <f t="shared" si="28"/>
        <v>36.479602963791415</v>
      </c>
      <c r="I230" s="83">
        <f t="shared" si="29"/>
        <v>103.31031391319276</v>
      </c>
      <c r="J230" s="82">
        <v>10.44</v>
      </c>
      <c r="K230" s="82">
        <v>6.59</v>
      </c>
      <c r="L230" s="82">
        <f t="shared" si="30"/>
        <v>10.879999999999999</v>
      </c>
      <c r="M230" s="82">
        <f t="shared" si="30"/>
        <v>7.03</v>
      </c>
      <c r="N230" s="82">
        <v>2.3199999999999998</v>
      </c>
      <c r="O230" s="82">
        <v>7.28</v>
      </c>
      <c r="P230" s="146">
        <v>7.7</v>
      </c>
      <c r="Q230" s="190"/>
      <c r="R230" s="82">
        <v>0.11</v>
      </c>
      <c r="S230" s="146">
        <f t="shared" si="31"/>
        <v>7.869602963791416</v>
      </c>
      <c r="T230" s="147"/>
      <c r="U230" s="102">
        <v>12000</v>
      </c>
      <c r="V230" s="85">
        <f t="shared" si="32"/>
        <v>0.27960296379141619</v>
      </c>
      <c r="W230" s="86">
        <v>1.74</v>
      </c>
      <c r="X230" s="86">
        <f t="shared" si="33"/>
        <v>2.29</v>
      </c>
      <c r="Y230" s="82">
        <v>0.08</v>
      </c>
      <c r="Z230" s="87">
        <v>5.47</v>
      </c>
      <c r="AA230" s="150">
        <v>0.02</v>
      </c>
      <c r="AB230" s="151"/>
      <c r="AC230" s="88">
        <v>0.28999999999999998</v>
      </c>
      <c r="AD230" s="82">
        <v>0.27</v>
      </c>
    </row>
    <row r="231" spans="1:30" x14ac:dyDescent="0.25">
      <c r="A231" s="80">
        <v>12</v>
      </c>
      <c r="B231" s="99" t="s">
        <v>36</v>
      </c>
      <c r="C231" s="100">
        <v>19</v>
      </c>
      <c r="D231" s="15">
        <v>593.20000000000005</v>
      </c>
      <c r="E231" s="82">
        <v>35.19</v>
      </c>
      <c r="F231" s="82">
        <f t="shared" si="26"/>
        <v>35.029999999999994</v>
      </c>
      <c r="G231" s="82">
        <f t="shared" si="27"/>
        <v>36.528116430658571</v>
      </c>
      <c r="H231" s="82">
        <f t="shared" si="28"/>
        <v>36.688116430658567</v>
      </c>
      <c r="I231" s="83">
        <f t="shared" si="29"/>
        <v>104.27666694450065</v>
      </c>
      <c r="J231" s="82">
        <v>10.44</v>
      </c>
      <c r="K231" s="82">
        <v>6.59</v>
      </c>
      <c r="L231" s="82">
        <f t="shared" si="30"/>
        <v>10.879999999999999</v>
      </c>
      <c r="M231" s="82">
        <f t="shared" si="30"/>
        <v>7.03</v>
      </c>
      <c r="N231" s="82">
        <v>2.3199999999999998</v>
      </c>
      <c r="O231" s="82">
        <v>7.28</v>
      </c>
      <c r="P231" s="146">
        <v>7.7</v>
      </c>
      <c r="Q231" s="190"/>
      <c r="R231" s="82">
        <v>0.11</v>
      </c>
      <c r="S231" s="146">
        <f t="shared" si="31"/>
        <v>8.2081164306585741</v>
      </c>
      <c r="T231" s="147"/>
      <c r="U231" s="102">
        <v>4400</v>
      </c>
      <c r="V231" s="85">
        <f t="shared" si="32"/>
        <v>0.61811643065857491</v>
      </c>
      <c r="W231" s="86">
        <v>1.74</v>
      </c>
      <c r="X231" s="86">
        <f t="shared" si="33"/>
        <v>2.29</v>
      </c>
      <c r="Y231" s="82">
        <v>0.08</v>
      </c>
      <c r="Z231" s="87">
        <v>5.47</v>
      </c>
      <c r="AA231" s="150">
        <v>0.01</v>
      </c>
      <c r="AB231" s="151"/>
      <c r="AC231" s="88">
        <v>0.16</v>
      </c>
      <c r="AD231" s="82">
        <v>0.15</v>
      </c>
    </row>
    <row r="232" spans="1:30" x14ac:dyDescent="0.25">
      <c r="A232" s="80">
        <v>13</v>
      </c>
      <c r="B232" s="99" t="s">
        <v>108</v>
      </c>
      <c r="C232" s="100">
        <v>6</v>
      </c>
      <c r="D232" s="15">
        <v>4823.1000000000004</v>
      </c>
      <c r="E232" s="82">
        <v>35.42</v>
      </c>
      <c r="F232" s="82">
        <f t="shared" si="26"/>
        <v>35.029999999999994</v>
      </c>
      <c r="G232" s="82">
        <f t="shared" si="27"/>
        <v>36.200269743525944</v>
      </c>
      <c r="H232" s="82">
        <f t="shared" si="28"/>
        <v>36.580269743525946</v>
      </c>
      <c r="I232" s="83">
        <f t="shared" si="29"/>
        <v>103.34076432636583</v>
      </c>
      <c r="J232" s="82">
        <v>10.44</v>
      </c>
      <c r="K232" s="82">
        <v>6.59</v>
      </c>
      <c r="L232" s="82">
        <f t="shared" si="30"/>
        <v>10.879999999999999</v>
      </c>
      <c r="M232" s="82">
        <f t="shared" si="30"/>
        <v>7.03</v>
      </c>
      <c r="N232" s="82">
        <v>2.3199999999999998</v>
      </c>
      <c r="O232" s="82">
        <v>7.28</v>
      </c>
      <c r="P232" s="146">
        <v>7.7</v>
      </c>
      <c r="Q232" s="190"/>
      <c r="R232" s="82">
        <v>0.11</v>
      </c>
      <c r="S232" s="146">
        <f t="shared" si="31"/>
        <v>7.8802697435259477</v>
      </c>
      <c r="T232" s="147"/>
      <c r="U232" s="102">
        <v>16800</v>
      </c>
      <c r="V232" s="85">
        <f t="shared" si="32"/>
        <v>0.29026974352594803</v>
      </c>
      <c r="W232" s="86">
        <v>1.74</v>
      </c>
      <c r="X232" s="86">
        <f t="shared" si="33"/>
        <v>2.29</v>
      </c>
      <c r="Y232" s="82">
        <v>0.08</v>
      </c>
      <c r="Z232" s="87">
        <v>5.47</v>
      </c>
      <c r="AA232" s="150">
        <v>0.03</v>
      </c>
      <c r="AB232" s="151"/>
      <c r="AC232" s="88">
        <v>0.38</v>
      </c>
      <c r="AD232" s="82">
        <v>0.36</v>
      </c>
    </row>
    <row r="233" spans="1:30" x14ac:dyDescent="0.25">
      <c r="A233" s="80">
        <v>14</v>
      </c>
      <c r="B233" s="99" t="s">
        <v>38</v>
      </c>
      <c r="C233" s="100" t="s">
        <v>100</v>
      </c>
      <c r="D233" s="15">
        <v>3576</v>
      </c>
      <c r="E233" s="82">
        <v>35.35</v>
      </c>
      <c r="F233" s="82">
        <f t="shared" si="26"/>
        <v>35.029999999999994</v>
      </c>
      <c r="G233" s="82">
        <f t="shared" si="27"/>
        <v>36.236249067859802</v>
      </c>
      <c r="H233" s="82">
        <f t="shared" si="28"/>
        <v>36.546249067859804</v>
      </c>
      <c r="I233" s="83">
        <f t="shared" si="29"/>
        <v>103.44347435872055</v>
      </c>
      <c r="J233" s="82">
        <v>10.44</v>
      </c>
      <c r="K233" s="82">
        <v>6.59</v>
      </c>
      <c r="L233" s="82">
        <f t="shared" si="30"/>
        <v>10.879999999999999</v>
      </c>
      <c r="M233" s="82">
        <f t="shared" si="30"/>
        <v>7.03</v>
      </c>
      <c r="N233" s="82">
        <v>2.3199999999999998</v>
      </c>
      <c r="O233" s="82">
        <v>7.28</v>
      </c>
      <c r="P233" s="146">
        <v>7.7</v>
      </c>
      <c r="Q233" s="190"/>
      <c r="R233" s="82">
        <v>0.11</v>
      </c>
      <c r="S233" s="146">
        <f t="shared" si="31"/>
        <v>7.9162490678598063</v>
      </c>
      <c r="T233" s="147"/>
      <c r="U233" s="102">
        <v>14000</v>
      </c>
      <c r="V233" s="85">
        <f t="shared" si="32"/>
        <v>0.32624906785980612</v>
      </c>
      <c r="W233" s="86">
        <v>1.74</v>
      </c>
      <c r="X233" s="86">
        <f t="shared" si="33"/>
        <v>2.29</v>
      </c>
      <c r="Y233" s="82">
        <v>0.08</v>
      </c>
      <c r="Z233" s="87">
        <v>5.47</v>
      </c>
      <c r="AA233" s="150">
        <v>0.03</v>
      </c>
      <c r="AB233" s="151"/>
      <c r="AC233" s="88">
        <v>0.31</v>
      </c>
      <c r="AD233" s="82">
        <v>0.28999999999999998</v>
      </c>
    </row>
    <row r="234" spans="1:30" x14ac:dyDescent="0.25">
      <c r="A234" s="80">
        <v>15</v>
      </c>
      <c r="B234" s="99" t="s">
        <v>65</v>
      </c>
      <c r="C234" s="100">
        <v>5</v>
      </c>
      <c r="D234" s="15">
        <v>7918.3</v>
      </c>
      <c r="E234" s="82">
        <v>35.57</v>
      </c>
      <c r="F234" s="82">
        <f t="shared" si="26"/>
        <v>35.029999999999994</v>
      </c>
      <c r="G234" s="82">
        <f t="shared" si="27"/>
        <v>36.131007034338175</v>
      </c>
      <c r="H234" s="82">
        <f t="shared" si="28"/>
        <v>36.661007034338176</v>
      </c>
      <c r="I234" s="83">
        <f t="shared" si="29"/>
        <v>103.14304034923832</v>
      </c>
      <c r="J234" s="82">
        <v>10.44</v>
      </c>
      <c r="K234" s="82">
        <v>6.59</v>
      </c>
      <c r="L234" s="82">
        <f t="shared" si="30"/>
        <v>10.879999999999999</v>
      </c>
      <c r="M234" s="82">
        <f t="shared" si="30"/>
        <v>7.03</v>
      </c>
      <c r="N234" s="82">
        <v>2.3199999999999998</v>
      </c>
      <c r="O234" s="82">
        <v>7.28</v>
      </c>
      <c r="P234" s="146">
        <v>7.7</v>
      </c>
      <c r="Q234" s="190"/>
      <c r="R234" s="82">
        <v>0.11</v>
      </c>
      <c r="S234" s="146">
        <f t="shared" si="31"/>
        <v>7.8110070343381786</v>
      </c>
      <c r="T234" s="147"/>
      <c r="U234" s="102">
        <v>21000</v>
      </c>
      <c r="V234" s="85">
        <f t="shared" si="32"/>
        <v>0.22100703433817867</v>
      </c>
      <c r="W234" s="86">
        <v>1.74</v>
      </c>
      <c r="X234" s="86">
        <f t="shared" si="33"/>
        <v>2.29</v>
      </c>
      <c r="Y234" s="82">
        <v>0.08</v>
      </c>
      <c r="Z234" s="87">
        <v>5.47</v>
      </c>
      <c r="AA234" s="150">
        <v>0.04</v>
      </c>
      <c r="AB234" s="151"/>
      <c r="AC234" s="88">
        <v>0.53</v>
      </c>
      <c r="AD234" s="82">
        <v>0.5</v>
      </c>
    </row>
    <row r="235" spans="1:30" x14ac:dyDescent="0.25">
      <c r="A235" s="80">
        <v>16</v>
      </c>
      <c r="B235" s="99" t="s">
        <v>65</v>
      </c>
      <c r="C235" s="100">
        <v>11</v>
      </c>
      <c r="D235" s="15">
        <v>2590.8000000000002</v>
      </c>
      <c r="E235" s="82">
        <v>35.31</v>
      </c>
      <c r="F235" s="82">
        <f t="shared" si="26"/>
        <v>35.029999999999994</v>
      </c>
      <c r="G235" s="82">
        <f t="shared" si="27"/>
        <v>36.247733518604292</v>
      </c>
      <c r="H235" s="82">
        <f t="shared" si="28"/>
        <v>36.517733518604295</v>
      </c>
      <c r="I235" s="83">
        <f t="shared" si="29"/>
        <v>103.47625897403454</v>
      </c>
      <c r="J235" s="82">
        <v>10.44</v>
      </c>
      <c r="K235" s="82">
        <v>6.59</v>
      </c>
      <c r="L235" s="82">
        <f t="shared" si="30"/>
        <v>10.879999999999999</v>
      </c>
      <c r="M235" s="82">
        <f t="shared" si="30"/>
        <v>7.03</v>
      </c>
      <c r="N235" s="82">
        <v>2.3199999999999998</v>
      </c>
      <c r="O235" s="82">
        <v>7.28</v>
      </c>
      <c r="P235" s="146">
        <v>7.7</v>
      </c>
      <c r="Q235" s="190"/>
      <c r="R235" s="82">
        <v>0.11</v>
      </c>
      <c r="S235" s="146">
        <f t="shared" si="31"/>
        <v>7.9277335186042919</v>
      </c>
      <c r="T235" s="147"/>
      <c r="U235" s="102">
        <v>10500</v>
      </c>
      <c r="V235" s="85">
        <f t="shared" si="32"/>
        <v>0.33773351860429207</v>
      </c>
      <c r="W235" s="86">
        <v>1.74</v>
      </c>
      <c r="X235" s="86">
        <f t="shared" si="33"/>
        <v>2.29</v>
      </c>
      <c r="Y235" s="82">
        <v>0.08</v>
      </c>
      <c r="Z235" s="87">
        <v>5.47</v>
      </c>
      <c r="AA235" s="150">
        <v>0.02</v>
      </c>
      <c r="AB235" s="151"/>
      <c r="AC235" s="88">
        <v>0.27</v>
      </c>
      <c r="AD235" s="82">
        <v>0.26</v>
      </c>
    </row>
    <row r="236" spans="1:30" x14ac:dyDescent="0.25">
      <c r="A236" s="80">
        <v>17</v>
      </c>
      <c r="B236" s="99" t="s">
        <v>65</v>
      </c>
      <c r="C236" s="100">
        <v>24</v>
      </c>
      <c r="D236" s="15">
        <v>3640.3</v>
      </c>
      <c r="E236" s="82">
        <v>35.35</v>
      </c>
      <c r="F236" s="82">
        <f t="shared" si="26"/>
        <v>35.029999999999994</v>
      </c>
      <c r="G236" s="82">
        <f t="shared" si="27"/>
        <v>36.446814731386603</v>
      </c>
      <c r="H236" s="82">
        <f t="shared" si="28"/>
        <v>36.7468147313866</v>
      </c>
      <c r="I236" s="83">
        <f t="shared" si="29"/>
        <v>104.04457531083817</v>
      </c>
      <c r="J236" s="82">
        <v>10.44</v>
      </c>
      <c r="K236" s="82">
        <v>6.59</v>
      </c>
      <c r="L236" s="82">
        <f t="shared" si="30"/>
        <v>10.879999999999999</v>
      </c>
      <c r="M236" s="82">
        <f t="shared" si="30"/>
        <v>7.03</v>
      </c>
      <c r="N236" s="82">
        <v>2.3199999999999998</v>
      </c>
      <c r="O236" s="82">
        <v>7.28</v>
      </c>
      <c r="P236" s="146">
        <v>7.7</v>
      </c>
      <c r="Q236" s="190"/>
      <c r="R236" s="82">
        <v>0.11</v>
      </c>
      <c r="S236" s="146">
        <f t="shared" si="31"/>
        <v>8.1268147313866077</v>
      </c>
      <c r="T236" s="147"/>
      <c r="U236" s="102">
        <v>23450</v>
      </c>
      <c r="V236" s="85">
        <f t="shared" si="32"/>
        <v>0.53681473138660729</v>
      </c>
      <c r="W236" s="86">
        <v>1.74</v>
      </c>
      <c r="X236" s="86">
        <f t="shared" si="33"/>
        <v>2.29</v>
      </c>
      <c r="Y236" s="82">
        <v>0.08</v>
      </c>
      <c r="Z236" s="87">
        <v>5.47</v>
      </c>
      <c r="AA236" s="150">
        <v>0.03</v>
      </c>
      <c r="AB236" s="151"/>
      <c r="AC236" s="89">
        <v>0.3</v>
      </c>
      <c r="AD236" s="82">
        <v>0.28999999999999998</v>
      </c>
    </row>
    <row r="237" spans="1:30" x14ac:dyDescent="0.25">
      <c r="A237" s="80">
        <v>18</v>
      </c>
      <c r="B237" s="99" t="s">
        <v>65</v>
      </c>
      <c r="C237" s="100">
        <v>30</v>
      </c>
      <c r="D237" s="15">
        <v>3629</v>
      </c>
      <c r="E237" s="82">
        <v>35.43</v>
      </c>
      <c r="F237" s="82">
        <f t="shared" si="26"/>
        <v>35.029999999999994</v>
      </c>
      <c r="G237" s="82">
        <f t="shared" si="27"/>
        <v>36.431952787728484</v>
      </c>
      <c r="H237" s="82">
        <f t="shared" si="28"/>
        <v>36.821952787728485</v>
      </c>
      <c r="I237" s="83">
        <f t="shared" si="29"/>
        <v>104.00214898009845</v>
      </c>
      <c r="J237" s="82">
        <v>10.44</v>
      </c>
      <c r="K237" s="82">
        <v>6.59</v>
      </c>
      <c r="L237" s="82">
        <f t="shared" si="30"/>
        <v>10.879999999999999</v>
      </c>
      <c r="M237" s="82">
        <f t="shared" si="30"/>
        <v>7.03</v>
      </c>
      <c r="N237" s="82">
        <v>2.3199999999999998</v>
      </c>
      <c r="O237" s="82">
        <v>7.28</v>
      </c>
      <c r="P237" s="146">
        <v>7.7</v>
      </c>
      <c r="Q237" s="190"/>
      <c r="R237" s="82">
        <v>0.11</v>
      </c>
      <c r="S237" s="146">
        <f t="shared" si="31"/>
        <v>8.1119527877284838</v>
      </c>
      <c r="T237" s="147"/>
      <c r="U237" s="102">
        <v>22730</v>
      </c>
      <c r="V237" s="85">
        <f t="shared" si="32"/>
        <v>0.52195278772848352</v>
      </c>
      <c r="W237" s="86">
        <v>1.74</v>
      </c>
      <c r="X237" s="86">
        <f t="shared" si="33"/>
        <v>2.29</v>
      </c>
      <c r="Y237" s="82">
        <v>0.08</v>
      </c>
      <c r="Z237" s="87">
        <v>5.47</v>
      </c>
      <c r="AA237" s="150">
        <v>0.03</v>
      </c>
      <c r="AB237" s="151"/>
      <c r="AC237" s="88">
        <v>0.39</v>
      </c>
      <c r="AD237" s="82">
        <v>0.37</v>
      </c>
    </row>
    <row r="238" spans="1:30" x14ac:dyDescent="0.25">
      <c r="A238" s="80">
        <v>19</v>
      </c>
      <c r="B238" s="99" t="s">
        <v>109</v>
      </c>
      <c r="C238" s="100">
        <v>5</v>
      </c>
      <c r="D238" s="15">
        <v>655.20000000000005</v>
      </c>
      <c r="E238" s="82">
        <v>35.61</v>
      </c>
      <c r="F238" s="82">
        <f t="shared" si="26"/>
        <v>35.029999999999994</v>
      </c>
      <c r="G238" s="82">
        <f t="shared" si="27"/>
        <v>36.49506308506308</v>
      </c>
      <c r="H238" s="82">
        <f t="shared" si="28"/>
        <v>37.055063085063082</v>
      </c>
      <c r="I238" s="83">
        <f t="shared" si="29"/>
        <v>104.18230969187292</v>
      </c>
      <c r="J238" s="82">
        <v>10.44</v>
      </c>
      <c r="K238" s="82">
        <v>6.59</v>
      </c>
      <c r="L238" s="82">
        <f t="shared" si="30"/>
        <v>10.879999999999999</v>
      </c>
      <c r="M238" s="82">
        <f t="shared" si="30"/>
        <v>7.03</v>
      </c>
      <c r="N238" s="82">
        <v>2.3199999999999998</v>
      </c>
      <c r="O238" s="82">
        <v>7.28</v>
      </c>
      <c r="P238" s="146">
        <v>7.7</v>
      </c>
      <c r="Q238" s="190"/>
      <c r="R238" s="82">
        <v>0.11</v>
      </c>
      <c r="S238" s="146">
        <f t="shared" si="31"/>
        <v>8.1750630850630852</v>
      </c>
      <c r="T238" s="147"/>
      <c r="U238" s="102">
        <v>4600</v>
      </c>
      <c r="V238" s="85">
        <f t="shared" si="32"/>
        <v>0.58506308506308502</v>
      </c>
      <c r="W238" s="86">
        <v>1.74</v>
      </c>
      <c r="X238" s="86">
        <f t="shared" si="33"/>
        <v>2.29</v>
      </c>
      <c r="Y238" s="82">
        <v>0.08</v>
      </c>
      <c r="Z238" s="87">
        <v>5.47</v>
      </c>
      <c r="AA238" s="150">
        <v>0.05</v>
      </c>
      <c r="AB238" s="151"/>
      <c r="AC238" s="88">
        <v>0.56000000000000005</v>
      </c>
      <c r="AD238" s="82">
        <v>0.53</v>
      </c>
    </row>
    <row r="239" spans="1:30" x14ac:dyDescent="0.25">
      <c r="A239" s="80">
        <v>20</v>
      </c>
      <c r="B239" s="99" t="s">
        <v>110</v>
      </c>
      <c r="C239" s="100">
        <v>1</v>
      </c>
      <c r="D239" s="15">
        <v>3532.4</v>
      </c>
      <c r="E239" s="82">
        <v>35.35</v>
      </c>
      <c r="F239" s="82">
        <f t="shared" si="26"/>
        <v>35.029999999999994</v>
      </c>
      <c r="G239" s="82">
        <f t="shared" si="27"/>
        <v>36.492465179481371</v>
      </c>
      <c r="H239" s="82">
        <f t="shared" si="28"/>
        <v>36.802465179481374</v>
      </c>
      <c r="I239" s="83">
        <f t="shared" si="29"/>
        <v>104.17489346126571</v>
      </c>
      <c r="J239" s="82">
        <v>10.44</v>
      </c>
      <c r="K239" s="82">
        <v>6.59</v>
      </c>
      <c r="L239" s="82">
        <f t="shared" si="30"/>
        <v>10.879999999999999</v>
      </c>
      <c r="M239" s="82">
        <f t="shared" si="30"/>
        <v>7.03</v>
      </c>
      <c r="N239" s="82">
        <v>2.3199999999999998</v>
      </c>
      <c r="O239" s="82">
        <v>7.28</v>
      </c>
      <c r="P239" s="146">
        <v>7.7</v>
      </c>
      <c r="Q239" s="190"/>
      <c r="R239" s="82">
        <v>0.11</v>
      </c>
      <c r="S239" s="146">
        <f t="shared" si="31"/>
        <v>8.1724651794813727</v>
      </c>
      <c r="T239" s="147"/>
      <c r="U239" s="102">
        <v>24690</v>
      </c>
      <c r="V239" s="85">
        <f t="shared" si="32"/>
        <v>0.58246517948137244</v>
      </c>
      <c r="W239" s="86">
        <v>1.74</v>
      </c>
      <c r="X239" s="86">
        <f t="shared" si="33"/>
        <v>2.29</v>
      </c>
      <c r="Y239" s="82">
        <v>0.08</v>
      </c>
      <c r="Z239" s="87">
        <v>5.47</v>
      </c>
      <c r="AA239" s="150">
        <v>0.03</v>
      </c>
      <c r="AB239" s="151"/>
      <c r="AC239" s="88">
        <v>0.31</v>
      </c>
      <c r="AD239" s="82">
        <v>0.28999999999999998</v>
      </c>
    </row>
    <row r="240" spans="1:30" x14ac:dyDescent="0.25">
      <c r="A240" s="80">
        <v>21</v>
      </c>
      <c r="B240" s="99" t="s">
        <v>110</v>
      </c>
      <c r="C240" s="100">
        <v>3</v>
      </c>
      <c r="D240" s="15">
        <v>3542.2</v>
      </c>
      <c r="E240" s="82">
        <v>35.35</v>
      </c>
      <c r="F240" s="82">
        <f t="shared" si="26"/>
        <v>35.029999999999994</v>
      </c>
      <c r="G240" s="82">
        <f t="shared" si="27"/>
        <v>36.44733084900156</v>
      </c>
      <c r="H240" s="82">
        <f t="shared" si="28"/>
        <v>36.747330849001557</v>
      </c>
      <c r="I240" s="83">
        <f t="shared" si="29"/>
        <v>104.04604866971614</v>
      </c>
      <c r="J240" s="82">
        <v>10.44</v>
      </c>
      <c r="K240" s="82">
        <v>6.59</v>
      </c>
      <c r="L240" s="82">
        <f t="shared" si="30"/>
        <v>10.879999999999999</v>
      </c>
      <c r="M240" s="82">
        <f t="shared" si="30"/>
        <v>7.03</v>
      </c>
      <c r="N240" s="82">
        <v>2.3199999999999998</v>
      </c>
      <c r="O240" s="82">
        <v>7.28</v>
      </c>
      <c r="P240" s="146">
        <v>7.7</v>
      </c>
      <c r="Q240" s="190"/>
      <c r="R240" s="82">
        <v>0.11</v>
      </c>
      <c r="S240" s="146">
        <f t="shared" si="31"/>
        <v>8.1273308490015612</v>
      </c>
      <c r="T240" s="147"/>
      <c r="U240" s="102">
        <v>22840</v>
      </c>
      <c r="V240" s="85">
        <f t="shared" si="32"/>
        <v>0.53733084900156214</v>
      </c>
      <c r="W240" s="86">
        <v>1.74</v>
      </c>
      <c r="X240" s="86">
        <f t="shared" si="33"/>
        <v>2.29</v>
      </c>
      <c r="Y240" s="82">
        <v>0.08</v>
      </c>
      <c r="Z240" s="87">
        <v>5.47</v>
      </c>
      <c r="AA240" s="150">
        <v>0.03</v>
      </c>
      <c r="AB240" s="151"/>
      <c r="AC240" s="89">
        <v>0.3</v>
      </c>
      <c r="AD240" s="82">
        <v>0.28999999999999998</v>
      </c>
    </row>
    <row r="241" spans="1:30" x14ac:dyDescent="0.25">
      <c r="A241" s="80">
        <v>22</v>
      </c>
      <c r="B241" s="99" t="s">
        <v>110</v>
      </c>
      <c r="C241" s="100">
        <v>5</v>
      </c>
      <c r="D241" s="15">
        <v>3518</v>
      </c>
      <c r="E241" s="82">
        <v>35.43</v>
      </c>
      <c r="F241" s="82">
        <f t="shared" si="26"/>
        <v>35.029999999999994</v>
      </c>
      <c r="G241" s="82">
        <f t="shared" si="27"/>
        <v>36.241627818836456</v>
      </c>
      <c r="H241" s="82">
        <f t="shared" si="28"/>
        <v>36.631627818836456</v>
      </c>
      <c r="I241" s="83">
        <f t="shared" si="29"/>
        <v>103.45882905748347</v>
      </c>
      <c r="J241" s="82">
        <v>10.44</v>
      </c>
      <c r="K241" s="82">
        <v>6.59</v>
      </c>
      <c r="L241" s="82">
        <f t="shared" si="30"/>
        <v>10.879999999999999</v>
      </c>
      <c r="M241" s="82">
        <f t="shared" si="30"/>
        <v>7.03</v>
      </c>
      <c r="N241" s="82">
        <v>2.3199999999999998</v>
      </c>
      <c r="O241" s="82">
        <v>7.28</v>
      </c>
      <c r="P241" s="146">
        <v>7.7</v>
      </c>
      <c r="Q241" s="190"/>
      <c r="R241" s="82">
        <v>0.11</v>
      </c>
      <c r="S241" s="146">
        <f t="shared" si="31"/>
        <v>7.9216278188364599</v>
      </c>
      <c r="T241" s="147"/>
      <c r="U241" s="102">
        <v>14000</v>
      </c>
      <c r="V241" s="85">
        <f t="shared" si="32"/>
        <v>0.33162781883646014</v>
      </c>
      <c r="W241" s="86">
        <v>1.74</v>
      </c>
      <c r="X241" s="86">
        <f t="shared" si="33"/>
        <v>2.29</v>
      </c>
      <c r="Y241" s="82">
        <v>0.08</v>
      </c>
      <c r="Z241" s="87">
        <v>5.47</v>
      </c>
      <c r="AA241" s="150">
        <v>0.03</v>
      </c>
      <c r="AB241" s="151"/>
      <c r="AC241" s="88">
        <v>0.39</v>
      </c>
      <c r="AD241" s="82">
        <v>0.37</v>
      </c>
    </row>
    <row r="242" spans="1:30" x14ac:dyDescent="0.25">
      <c r="A242" s="80">
        <v>23</v>
      </c>
      <c r="B242" s="99" t="s">
        <v>110</v>
      </c>
      <c r="C242" s="100">
        <v>7</v>
      </c>
      <c r="D242" s="15">
        <v>3551.8</v>
      </c>
      <c r="E242" s="82">
        <v>35.44</v>
      </c>
      <c r="F242" s="82">
        <f t="shared" si="26"/>
        <v>35.029999999999994</v>
      </c>
      <c r="G242" s="82">
        <f t="shared" si="27"/>
        <v>36.238471948495594</v>
      </c>
      <c r="H242" s="82">
        <f t="shared" si="28"/>
        <v>36.638471948495592</v>
      </c>
      <c r="I242" s="83">
        <f t="shared" si="29"/>
        <v>103.44982000712417</v>
      </c>
      <c r="J242" s="82">
        <v>10.44</v>
      </c>
      <c r="K242" s="82">
        <v>6.59</v>
      </c>
      <c r="L242" s="82">
        <f t="shared" si="30"/>
        <v>10.879999999999999</v>
      </c>
      <c r="M242" s="82">
        <f t="shared" si="30"/>
        <v>7.03</v>
      </c>
      <c r="N242" s="82">
        <v>2.3199999999999998</v>
      </c>
      <c r="O242" s="82">
        <v>7.28</v>
      </c>
      <c r="P242" s="146">
        <v>7.7</v>
      </c>
      <c r="Q242" s="190"/>
      <c r="R242" s="82">
        <v>0.11</v>
      </c>
      <c r="S242" s="146">
        <f t="shared" si="31"/>
        <v>7.9184719484955988</v>
      </c>
      <c r="T242" s="147"/>
      <c r="U242" s="102">
        <v>14000</v>
      </c>
      <c r="V242" s="85">
        <f t="shared" si="32"/>
        <v>0.32847194849559846</v>
      </c>
      <c r="W242" s="86">
        <v>1.74</v>
      </c>
      <c r="X242" s="86">
        <f t="shared" si="33"/>
        <v>2.29</v>
      </c>
      <c r="Y242" s="82">
        <v>0.08</v>
      </c>
      <c r="Z242" s="87">
        <v>5.47</v>
      </c>
      <c r="AA242" s="150">
        <v>0.03</v>
      </c>
      <c r="AB242" s="151"/>
      <c r="AC242" s="89">
        <v>0.4</v>
      </c>
      <c r="AD242" s="82">
        <v>0.38</v>
      </c>
    </row>
    <row r="243" spans="1:30" x14ac:dyDescent="0.25">
      <c r="A243" s="80">
        <v>24</v>
      </c>
      <c r="B243" s="99" t="s">
        <v>85</v>
      </c>
      <c r="C243" s="100" t="s">
        <v>111</v>
      </c>
      <c r="D243" s="15">
        <v>3539.6</v>
      </c>
      <c r="E243" s="82">
        <v>35.35</v>
      </c>
      <c r="F243" s="82">
        <f t="shared" si="26"/>
        <v>35.029999999999994</v>
      </c>
      <c r="G243" s="82">
        <f t="shared" si="27"/>
        <v>36.239604098391531</v>
      </c>
      <c r="H243" s="82">
        <f t="shared" si="28"/>
        <v>36.549604098391534</v>
      </c>
      <c r="I243" s="83">
        <f t="shared" si="29"/>
        <v>103.45305195087506</v>
      </c>
      <c r="J243" s="82">
        <v>10.44</v>
      </c>
      <c r="K243" s="82">
        <v>6.59</v>
      </c>
      <c r="L243" s="82">
        <f t="shared" si="30"/>
        <v>10.879999999999999</v>
      </c>
      <c r="M243" s="82">
        <f t="shared" si="30"/>
        <v>7.03</v>
      </c>
      <c r="N243" s="82">
        <v>2.3199999999999998</v>
      </c>
      <c r="O243" s="82">
        <v>7.28</v>
      </c>
      <c r="P243" s="146">
        <v>7.7</v>
      </c>
      <c r="Q243" s="190"/>
      <c r="R243" s="82">
        <v>0.11</v>
      </c>
      <c r="S243" s="146">
        <f t="shared" si="31"/>
        <v>7.9196040983915319</v>
      </c>
      <c r="T243" s="147"/>
      <c r="U243" s="102">
        <v>14000</v>
      </c>
      <c r="V243" s="85">
        <f t="shared" si="32"/>
        <v>0.32960409839153199</v>
      </c>
      <c r="W243" s="86">
        <v>1.74</v>
      </c>
      <c r="X243" s="86">
        <f t="shared" si="33"/>
        <v>2.29</v>
      </c>
      <c r="Y243" s="82">
        <v>0.08</v>
      </c>
      <c r="Z243" s="87">
        <v>5.47</v>
      </c>
      <c r="AA243" s="150">
        <v>0.03</v>
      </c>
      <c r="AB243" s="151"/>
      <c r="AC243" s="88">
        <v>0.31</v>
      </c>
      <c r="AD243" s="82">
        <v>0.28999999999999998</v>
      </c>
    </row>
    <row r="244" spans="1:30" x14ac:dyDescent="0.25">
      <c r="A244" s="80">
        <v>25</v>
      </c>
      <c r="B244" s="99" t="s">
        <v>112</v>
      </c>
      <c r="C244" s="100">
        <v>31</v>
      </c>
      <c r="D244" s="15">
        <v>2766</v>
      </c>
      <c r="E244" s="82">
        <v>35.56</v>
      </c>
      <c r="F244" s="82">
        <f t="shared" si="26"/>
        <v>35.029999999999994</v>
      </c>
      <c r="G244" s="82">
        <f t="shared" si="27"/>
        <v>36.331788382742829</v>
      </c>
      <c r="H244" s="82">
        <f t="shared" si="28"/>
        <v>36.841788382742827</v>
      </c>
      <c r="I244" s="83">
        <f t="shared" si="29"/>
        <v>103.71621005635978</v>
      </c>
      <c r="J244" s="82">
        <v>10.44</v>
      </c>
      <c r="K244" s="82">
        <v>6.59</v>
      </c>
      <c r="L244" s="82">
        <f t="shared" si="30"/>
        <v>10.879999999999999</v>
      </c>
      <c r="M244" s="82">
        <f t="shared" si="30"/>
        <v>7.03</v>
      </c>
      <c r="N244" s="82">
        <v>2.3199999999999998</v>
      </c>
      <c r="O244" s="82">
        <v>7.28</v>
      </c>
      <c r="P244" s="146">
        <v>7.7</v>
      </c>
      <c r="Q244" s="190"/>
      <c r="R244" s="82">
        <v>0.11</v>
      </c>
      <c r="S244" s="146">
        <f t="shared" si="31"/>
        <v>8.0117883827428287</v>
      </c>
      <c r="T244" s="147"/>
      <c r="U244" s="102">
        <v>14000</v>
      </c>
      <c r="V244" s="85">
        <f t="shared" si="32"/>
        <v>0.42178838274282965</v>
      </c>
      <c r="W244" s="86">
        <v>1.74</v>
      </c>
      <c r="X244" s="86">
        <f t="shared" si="33"/>
        <v>2.29</v>
      </c>
      <c r="Y244" s="82">
        <v>0.08</v>
      </c>
      <c r="Z244" s="87">
        <v>5.47</v>
      </c>
      <c r="AA244" s="150">
        <v>0.04</v>
      </c>
      <c r="AB244" s="151"/>
      <c r="AC244" s="88">
        <v>0.51</v>
      </c>
      <c r="AD244" s="82">
        <v>0.49</v>
      </c>
    </row>
    <row r="245" spans="1:30" x14ac:dyDescent="0.25">
      <c r="A245" s="80">
        <v>26</v>
      </c>
      <c r="B245" s="99" t="s">
        <v>112</v>
      </c>
      <c r="C245" s="100">
        <v>33</v>
      </c>
      <c r="D245" s="15">
        <v>3173</v>
      </c>
      <c r="E245" s="82">
        <v>35.409999999999997</v>
      </c>
      <c r="F245" s="82">
        <f t="shared" si="26"/>
        <v>35.029999999999994</v>
      </c>
      <c r="G245" s="82">
        <f t="shared" si="27"/>
        <v>36.277685681269041</v>
      </c>
      <c r="H245" s="82">
        <f t="shared" si="28"/>
        <v>36.647685681269039</v>
      </c>
      <c r="I245" s="83">
        <f t="shared" si="29"/>
        <v>103.5617632922325</v>
      </c>
      <c r="J245" s="82">
        <v>10.44</v>
      </c>
      <c r="K245" s="82">
        <v>6.59</v>
      </c>
      <c r="L245" s="82">
        <f t="shared" si="30"/>
        <v>10.879999999999999</v>
      </c>
      <c r="M245" s="82">
        <f t="shared" si="30"/>
        <v>7.03</v>
      </c>
      <c r="N245" s="82">
        <v>2.3199999999999998</v>
      </c>
      <c r="O245" s="82">
        <v>7.28</v>
      </c>
      <c r="P245" s="146">
        <v>7.7</v>
      </c>
      <c r="Q245" s="190"/>
      <c r="R245" s="82">
        <v>0.11</v>
      </c>
      <c r="S245" s="146">
        <f t="shared" si="31"/>
        <v>7.9576856812690409</v>
      </c>
      <c r="T245" s="147"/>
      <c r="U245" s="102">
        <v>14000</v>
      </c>
      <c r="V245" s="85">
        <f t="shared" si="32"/>
        <v>0.36768568126904083</v>
      </c>
      <c r="W245" s="86">
        <v>1.74</v>
      </c>
      <c r="X245" s="86">
        <f t="shared" si="33"/>
        <v>2.29</v>
      </c>
      <c r="Y245" s="82">
        <v>0.08</v>
      </c>
      <c r="Z245" s="87">
        <v>5.47</v>
      </c>
      <c r="AA245" s="150">
        <v>0.03</v>
      </c>
      <c r="AB245" s="151"/>
      <c r="AC245" s="88">
        <v>0.37</v>
      </c>
      <c r="AD245" s="82">
        <v>0.35</v>
      </c>
    </row>
    <row r="246" spans="1:30" x14ac:dyDescent="0.25">
      <c r="A246" s="80">
        <v>27</v>
      </c>
      <c r="B246" s="99" t="s">
        <v>113</v>
      </c>
      <c r="C246" s="100">
        <v>8</v>
      </c>
      <c r="D246" s="15">
        <v>4446</v>
      </c>
      <c r="E246" s="82">
        <v>35.68</v>
      </c>
      <c r="F246" s="82">
        <f t="shared" si="26"/>
        <v>35.029999999999994</v>
      </c>
      <c r="G246" s="82">
        <f t="shared" si="27"/>
        <v>36.253004948268106</v>
      </c>
      <c r="H246" s="82">
        <f t="shared" si="28"/>
        <v>36.883004948268109</v>
      </c>
      <c r="I246" s="83">
        <f t="shared" si="29"/>
        <v>103.49130730307768</v>
      </c>
      <c r="J246" s="82">
        <v>10.44</v>
      </c>
      <c r="K246" s="82">
        <v>6.59</v>
      </c>
      <c r="L246" s="82">
        <f t="shared" si="30"/>
        <v>10.879999999999999</v>
      </c>
      <c r="M246" s="82">
        <f t="shared" si="30"/>
        <v>7.03</v>
      </c>
      <c r="N246" s="82">
        <v>2.3199999999999998</v>
      </c>
      <c r="O246" s="82">
        <v>7.28</v>
      </c>
      <c r="P246" s="146">
        <v>7.7</v>
      </c>
      <c r="Q246" s="190"/>
      <c r="R246" s="82">
        <v>0.11</v>
      </c>
      <c r="S246" s="146">
        <f t="shared" si="31"/>
        <v>7.9330049482681062</v>
      </c>
      <c r="T246" s="147"/>
      <c r="U246" s="102">
        <v>18300</v>
      </c>
      <c r="V246" s="85">
        <f t="shared" si="32"/>
        <v>0.34300494826810618</v>
      </c>
      <c r="W246" s="86">
        <v>1.74</v>
      </c>
      <c r="X246" s="86">
        <f t="shared" si="33"/>
        <v>2.29</v>
      </c>
      <c r="Y246" s="82">
        <v>0.08</v>
      </c>
      <c r="Z246" s="87">
        <v>5.47</v>
      </c>
      <c r="AA246" s="150">
        <v>0.05</v>
      </c>
      <c r="AB246" s="151"/>
      <c r="AC246" s="88">
        <v>0.63</v>
      </c>
      <c r="AD246" s="82">
        <v>0.6</v>
      </c>
    </row>
    <row r="247" spans="1:30" x14ac:dyDescent="0.25">
      <c r="A247" s="80">
        <v>28</v>
      </c>
      <c r="B247" s="99" t="s">
        <v>113</v>
      </c>
      <c r="C247" s="100">
        <v>9</v>
      </c>
      <c r="D247" s="15">
        <v>5357.9</v>
      </c>
      <c r="E247" s="82">
        <v>35.49</v>
      </c>
      <c r="F247" s="82">
        <f t="shared" si="26"/>
        <v>35.029999999999994</v>
      </c>
      <c r="G247" s="82">
        <f t="shared" si="27"/>
        <v>36.152632374624382</v>
      </c>
      <c r="H247" s="82">
        <f t="shared" si="28"/>
        <v>36.602632374624385</v>
      </c>
      <c r="I247" s="83">
        <f t="shared" si="29"/>
        <v>103.20477412110873</v>
      </c>
      <c r="J247" s="82">
        <v>10.44</v>
      </c>
      <c r="K247" s="82">
        <v>6.59</v>
      </c>
      <c r="L247" s="82">
        <f t="shared" si="30"/>
        <v>10.879999999999999</v>
      </c>
      <c r="M247" s="82">
        <f t="shared" si="30"/>
        <v>7.03</v>
      </c>
      <c r="N247" s="82">
        <v>2.3199999999999998</v>
      </c>
      <c r="O247" s="82">
        <v>7.28</v>
      </c>
      <c r="P247" s="146">
        <v>7.7</v>
      </c>
      <c r="Q247" s="190"/>
      <c r="R247" s="82">
        <v>0.11</v>
      </c>
      <c r="S247" s="146">
        <f t="shared" si="31"/>
        <v>7.832632374624386</v>
      </c>
      <c r="T247" s="147"/>
      <c r="U247" s="102">
        <v>15600</v>
      </c>
      <c r="V247" s="85">
        <f t="shared" si="32"/>
        <v>0.24263237462438644</v>
      </c>
      <c r="W247" s="86">
        <v>1.74</v>
      </c>
      <c r="X247" s="86">
        <f t="shared" si="33"/>
        <v>2.29</v>
      </c>
      <c r="Y247" s="82">
        <v>0.08</v>
      </c>
      <c r="Z247" s="87">
        <v>5.47</v>
      </c>
      <c r="AA247" s="150">
        <v>0.04</v>
      </c>
      <c r="AB247" s="151"/>
      <c r="AC247" s="88">
        <v>0.45</v>
      </c>
      <c r="AD247" s="82">
        <v>0.42</v>
      </c>
    </row>
    <row r="248" spans="1:30" x14ac:dyDescent="0.25">
      <c r="A248" s="80">
        <v>29</v>
      </c>
      <c r="B248" s="99" t="s">
        <v>113</v>
      </c>
      <c r="C248" s="100">
        <v>10</v>
      </c>
      <c r="D248" s="15">
        <v>4222</v>
      </c>
      <c r="E248" s="82">
        <v>35.46</v>
      </c>
      <c r="F248" s="82">
        <f t="shared" si="26"/>
        <v>35.029999999999994</v>
      </c>
      <c r="G248" s="82">
        <f t="shared" si="27"/>
        <v>36.229753671245852</v>
      </c>
      <c r="H248" s="82">
        <f t="shared" si="28"/>
        <v>36.649753671245854</v>
      </c>
      <c r="I248" s="83">
        <f t="shared" si="29"/>
        <v>103.42493197615146</v>
      </c>
      <c r="J248" s="82">
        <v>10.44</v>
      </c>
      <c r="K248" s="82">
        <v>6.59</v>
      </c>
      <c r="L248" s="82">
        <f t="shared" si="30"/>
        <v>10.879999999999999</v>
      </c>
      <c r="M248" s="82">
        <f t="shared" si="30"/>
        <v>7.03</v>
      </c>
      <c r="N248" s="82">
        <v>2.3199999999999998</v>
      </c>
      <c r="O248" s="82">
        <v>7.28</v>
      </c>
      <c r="P248" s="146">
        <v>7.7</v>
      </c>
      <c r="Q248" s="190"/>
      <c r="R248" s="82">
        <v>0.11</v>
      </c>
      <c r="S248" s="146">
        <f t="shared" si="31"/>
        <v>7.9097536712458547</v>
      </c>
      <c r="T248" s="147"/>
      <c r="U248" s="102">
        <v>16200</v>
      </c>
      <c r="V248" s="85">
        <f t="shared" si="32"/>
        <v>0.31975367124585502</v>
      </c>
      <c r="W248" s="86">
        <v>1.74</v>
      </c>
      <c r="X248" s="86">
        <f t="shared" si="33"/>
        <v>2.29</v>
      </c>
      <c r="Y248" s="82">
        <v>0.08</v>
      </c>
      <c r="Z248" s="87">
        <v>5.47</v>
      </c>
      <c r="AA248" s="150">
        <v>0.03</v>
      </c>
      <c r="AB248" s="151"/>
      <c r="AC248" s="88">
        <v>0.42</v>
      </c>
      <c r="AD248" s="82">
        <v>0.4</v>
      </c>
    </row>
    <row r="249" spans="1:30" x14ac:dyDescent="0.25">
      <c r="A249" s="80">
        <v>30</v>
      </c>
      <c r="B249" s="99" t="s">
        <v>113</v>
      </c>
      <c r="C249" s="100">
        <v>12</v>
      </c>
      <c r="D249" s="15">
        <v>2049</v>
      </c>
      <c r="E249" s="82">
        <v>35.44</v>
      </c>
      <c r="F249" s="82">
        <f t="shared" si="26"/>
        <v>35.029999999999994</v>
      </c>
      <c r="G249" s="82">
        <f t="shared" si="27"/>
        <v>36.33703757930698</v>
      </c>
      <c r="H249" s="82">
        <f t="shared" si="28"/>
        <v>36.737037579306978</v>
      </c>
      <c r="I249" s="83">
        <f t="shared" si="29"/>
        <v>103.73119491666283</v>
      </c>
      <c r="J249" s="82">
        <v>10.44</v>
      </c>
      <c r="K249" s="82">
        <v>6.59</v>
      </c>
      <c r="L249" s="82">
        <f t="shared" si="30"/>
        <v>10.879999999999999</v>
      </c>
      <c r="M249" s="82">
        <f t="shared" si="30"/>
        <v>7.03</v>
      </c>
      <c r="N249" s="82">
        <v>2.3199999999999998</v>
      </c>
      <c r="O249" s="82">
        <v>7.28</v>
      </c>
      <c r="P249" s="146">
        <v>7.7</v>
      </c>
      <c r="Q249" s="190"/>
      <c r="R249" s="82">
        <v>0.11</v>
      </c>
      <c r="S249" s="146">
        <f t="shared" si="31"/>
        <v>8.0170375793069795</v>
      </c>
      <c r="T249" s="147"/>
      <c r="U249" s="102">
        <v>10500</v>
      </c>
      <c r="V249" s="85">
        <f t="shared" si="32"/>
        <v>0.427037579306979</v>
      </c>
      <c r="W249" s="86">
        <v>1.74</v>
      </c>
      <c r="X249" s="86">
        <f t="shared" si="33"/>
        <v>2.29</v>
      </c>
      <c r="Y249" s="82">
        <v>0.08</v>
      </c>
      <c r="Z249" s="87">
        <v>5.47</v>
      </c>
      <c r="AA249" s="150">
        <v>0.03</v>
      </c>
      <c r="AB249" s="151"/>
      <c r="AC249" s="89">
        <v>0.4</v>
      </c>
      <c r="AD249" s="82">
        <v>0.38</v>
      </c>
    </row>
    <row r="250" spans="1:30" x14ac:dyDescent="0.25">
      <c r="A250" s="80">
        <v>31</v>
      </c>
      <c r="B250" s="99" t="s">
        <v>113</v>
      </c>
      <c r="C250" s="100">
        <v>13</v>
      </c>
      <c r="D250" s="15">
        <v>6953.1</v>
      </c>
      <c r="E250" s="82">
        <v>35.4</v>
      </c>
      <c r="F250" s="82">
        <f t="shared" si="26"/>
        <v>35.029999999999994</v>
      </c>
      <c r="G250" s="82">
        <f t="shared" si="27"/>
        <v>36.158090779652241</v>
      </c>
      <c r="H250" s="82">
        <f t="shared" si="28"/>
        <v>36.51809077965224</v>
      </c>
      <c r="I250" s="83">
        <f t="shared" si="29"/>
        <v>103.22035620797101</v>
      </c>
      <c r="J250" s="82">
        <v>10.44</v>
      </c>
      <c r="K250" s="82">
        <v>6.59</v>
      </c>
      <c r="L250" s="82">
        <f t="shared" si="30"/>
        <v>10.879999999999999</v>
      </c>
      <c r="M250" s="82">
        <f t="shared" si="30"/>
        <v>7.03</v>
      </c>
      <c r="N250" s="82">
        <v>2.3199999999999998</v>
      </c>
      <c r="O250" s="82">
        <v>7.28</v>
      </c>
      <c r="P250" s="146">
        <v>7.7</v>
      </c>
      <c r="Q250" s="190"/>
      <c r="R250" s="82">
        <v>0.11</v>
      </c>
      <c r="S250" s="146">
        <f t="shared" si="31"/>
        <v>7.8380907796522417</v>
      </c>
      <c r="T250" s="147"/>
      <c r="U250" s="102">
        <v>20700</v>
      </c>
      <c r="V250" s="85">
        <f t="shared" si="32"/>
        <v>0.24809077965224144</v>
      </c>
      <c r="W250" s="86">
        <v>1.74</v>
      </c>
      <c r="X250" s="86">
        <f t="shared" si="33"/>
        <v>2.29</v>
      </c>
      <c r="Y250" s="82">
        <v>0.08</v>
      </c>
      <c r="Z250" s="87">
        <v>5.47</v>
      </c>
      <c r="AA250" s="150">
        <v>0.03</v>
      </c>
      <c r="AB250" s="151"/>
      <c r="AC250" s="88">
        <v>0.36</v>
      </c>
      <c r="AD250" s="82">
        <v>0.34</v>
      </c>
    </row>
    <row r="251" spans="1:30" x14ac:dyDescent="0.25">
      <c r="A251" s="80">
        <v>32</v>
      </c>
      <c r="B251" s="99" t="s">
        <v>113</v>
      </c>
      <c r="C251" s="100" t="s">
        <v>114</v>
      </c>
      <c r="D251" s="15">
        <v>4079</v>
      </c>
      <c r="E251" s="82">
        <v>35.53</v>
      </c>
      <c r="F251" s="82">
        <f t="shared" si="26"/>
        <v>35.029999999999994</v>
      </c>
      <c r="G251" s="82">
        <f t="shared" si="27"/>
        <v>36.240963471439073</v>
      </c>
      <c r="H251" s="82">
        <f t="shared" si="28"/>
        <v>36.72096347143907</v>
      </c>
      <c r="I251" s="83">
        <f t="shared" si="29"/>
        <v>103.45693254764225</v>
      </c>
      <c r="J251" s="82">
        <v>10.44</v>
      </c>
      <c r="K251" s="82">
        <v>6.59</v>
      </c>
      <c r="L251" s="82">
        <f t="shared" si="30"/>
        <v>10.879999999999999</v>
      </c>
      <c r="M251" s="82">
        <f t="shared" si="30"/>
        <v>7.03</v>
      </c>
      <c r="N251" s="82">
        <v>2.3199999999999998</v>
      </c>
      <c r="O251" s="82">
        <v>7.28</v>
      </c>
      <c r="P251" s="146">
        <v>7.7</v>
      </c>
      <c r="Q251" s="190"/>
      <c r="R251" s="82">
        <v>0.11</v>
      </c>
      <c r="S251" s="146">
        <f t="shared" si="31"/>
        <v>7.9209634714390784</v>
      </c>
      <c r="T251" s="147"/>
      <c r="U251" s="102">
        <v>16200</v>
      </c>
      <c r="V251" s="85">
        <f t="shared" si="32"/>
        <v>0.33096347143907817</v>
      </c>
      <c r="W251" s="86">
        <v>1.74</v>
      </c>
      <c r="X251" s="86">
        <f t="shared" si="33"/>
        <v>2.29</v>
      </c>
      <c r="Y251" s="82">
        <v>0.08</v>
      </c>
      <c r="Z251" s="87">
        <v>5.47</v>
      </c>
      <c r="AA251" s="150">
        <v>0.04</v>
      </c>
      <c r="AB251" s="151"/>
      <c r="AC251" s="88">
        <v>0.48</v>
      </c>
      <c r="AD251" s="82">
        <v>0.46</v>
      </c>
    </row>
    <row r="252" spans="1:30" x14ac:dyDescent="0.25">
      <c r="A252" s="80">
        <v>33</v>
      </c>
      <c r="B252" s="99" t="s">
        <v>40</v>
      </c>
      <c r="C252" s="100">
        <v>2</v>
      </c>
      <c r="D252" s="15">
        <v>1604.1</v>
      </c>
      <c r="E252" s="82">
        <v>35.35</v>
      </c>
      <c r="F252" s="82">
        <f t="shared" si="26"/>
        <v>35.029999999999994</v>
      </c>
      <c r="G252" s="82">
        <f t="shared" ref="G252:G283" si="34">L252+N252+O252+S252+X252+Y252+Z252</f>
        <v>36.637302952849986</v>
      </c>
      <c r="H252" s="82">
        <f t="shared" ref="H252:H283" si="35">L252+N252+O252+S252+X252+Y252+Z252+AC252</f>
        <v>36.937302952849983</v>
      </c>
      <c r="I252" s="83">
        <f t="shared" si="29"/>
        <v>104.58836126991149</v>
      </c>
      <c r="J252" s="82">
        <v>10.44</v>
      </c>
      <c r="K252" s="82">
        <v>6.59</v>
      </c>
      <c r="L252" s="82">
        <f t="shared" si="30"/>
        <v>10.879999999999999</v>
      </c>
      <c r="M252" s="82">
        <f t="shared" si="30"/>
        <v>7.03</v>
      </c>
      <c r="N252" s="82">
        <v>2.3199999999999998</v>
      </c>
      <c r="O252" s="82">
        <v>7.28</v>
      </c>
      <c r="P252" s="146">
        <v>7.7</v>
      </c>
      <c r="Q252" s="190"/>
      <c r="R252" s="82">
        <v>0.11</v>
      </c>
      <c r="S252" s="146">
        <f t="shared" ref="S252:S283" si="36">P252-R252+V252</f>
        <v>8.3173029528499889</v>
      </c>
      <c r="T252" s="147"/>
      <c r="U252" s="102">
        <v>14000</v>
      </c>
      <c r="V252" s="85">
        <f t="shared" si="32"/>
        <v>0.72730295284998858</v>
      </c>
      <c r="W252" s="86">
        <v>1.74</v>
      </c>
      <c r="X252" s="86">
        <f t="shared" si="33"/>
        <v>2.29</v>
      </c>
      <c r="Y252" s="82">
        <v>0.08</v>
      </c>
      <c r="Z252" s="87">
        <v>5.47</v>
      </c>
      <c r="AA252" s="150">
        <v>0.03</v>
      </c>
      <c r="AB252" s="151"/>
      <c r="AC252" s="89">
        <v>0.3</v>
      </c>
      <c r="AD252" s="82">
        <v>0.28999999999999998</v>
      </c>
    </row>
    <row r="253" spans="1:30" x14ac:dyDescent="0.25">
      <c r="A253" s="80">
        <v>34</v>
      </c>
      <c r="B253" s="99" t="s">
        <v>40</v>
      </c>
      <c r="C253" s="100">
        <v>4</v>
      </c>
      <c r="D253" s="15">
        <v>3550.9</v>
      </c>
      <c r="E253" s="82">
        <v>35.35</v>
      </c>
      <c r="F253" s="82">
        <f t="shared" si="26"/>
        <v>35.029999999999994</v>
      </c>
      <c r="G253" s="82">
        <f t="shared" si="34"/>
        <v>36.238555201967571</v>
      </c>
      <c r="H253" s="82">
        <f t="shared" si="35"/>
        <v>36.538555201967569</v>
      </c>
      <c r="I253" s="83">
        <f t="shared" si="29"/>
        <v>103.45005767047553</v>
      </c>
      <c r="J253" s="82">
        <v>10.44</v>
      </c>
      <c r="K253" s="82">
        <v>6.59</v>
      </c>
      <c r="L253" s="82">
        <f t="shared" si="30"/>
        <v>10.879999999999999</v>
      </c>
      <c r="M253" s="82">
        <f t="shared" si="30"/>
        <v>7.03</v>
      </c>
      <c r="N253" s="82">
        <v>2.3199999999999998</v>
      </c>
      <c r="O253" s="82">
        <v>7.28</v>
      </c>
      <c r="P253" s="146">
        <v>7.7</v>
      </c>
      <c r="Q253" s="190"/>
      <c r="R253" s="82">
        <v>0.11</v>
      </c>
      <c r="S253" s="146">
        <f t="shared" si="36"/>
        <v>7.9185552019675765</v>
      </c>
      <c r="T253" s="147"/>
      <c r="U253" s="102">
        <v>14000</v>
      </c>
      <c r="V253" s="85">
        <f t="shared" si="32"/>
        <v>0.32855520196757632</v>
      </c>
      <c r="W253" s="86">
        <v>1.74</v>
      </c>
      <c r="X253" s="86">
        <f t="shared" si="33"/>
        <v>2.29</v>
      </c>
      <c r="Y253" s="82">
        <v>0.08</v>
      </c>
      <c r="Z253" s="87">
        <v>5.47</v>
      </c>
      <c r="AA253" s="150">
        <v>0.03</v>
      </c>
      <c r="AB253" s="151"/>
      <c r="AC253" s="89">
        <v>0.3</v>
      </c>
      <c r="AD253" s="82">
        <v>0.28999999999999998</v>
      </c>
    </row>
    <row r="254" spans="1:30" x14ac:dyDescent="0.25">
      <c r="A254" s="80">
        <v>35</v>
      </c>
      <c r="B254" s="99" t="s">
        <v>40</v>
      </c>
      <c r="C254" s="100">
        <v>6</v>
      </c>
      <c r="D254" s="15">
        <v>3548.6</v>
      </c>
      <c r="E254" s="82">
        <v>35.36</v>
      </c>
      <c r="F254" s="82">
        <f t="shared" si="26"/>
        <v>35.029999999999994</v>
      </c>
      <c r="G254" s="82">
        <f t="shared" si="34"/>
        <v>36.238768152698718</v>
      </c>
      <c r="H254" s="82">
        <f t="shared" si="35"/>
        <v>36.558768152698718</v>
      </c>
      <c r="I254" s="83">
        <f t="shared" si="29"/>
        <v>103.45066558007059</v>
      </c>
      <c r="J254" s="82">
        <v>10.44</v>
      </c>
      <c r="K254" s="82">
        <v>6.59</v>
      </c>
      <c r="L254" s="82">
        <f t="shared" si="30"/>
        <v>10.879999999999999</v>
      </c>
      <c r="M254" s="82">
        <f t="shared" si="30"/>
        <v>7.03</v>
      </c>
      <c r="N254" s="82">
        <v>2.3199999999999998</v>
      </c>
      <c r="O254" s="82">
        <v>7.28</v>
      </c>
      <c r="P254" s="146">
        <v>7.7</v>
      </c>
      <c r="Q254" s="190"/>
      <c r="R254" s="82">
        <v>0.11</v>
      </c>
      <c r="S254" s="146">
        <f t="shared" si="36"/>
        <v>7.9187681526987168</v>
      </c>
      <c r="T254" s="147"/>
      <c r="U254" s="102">
        <v>14000</v>
      </c>
      <c r="V254" s="85">
        <f t="shared" si="32"/>
        <v>0.3287681526987169</v>
      </c>
      <c r="W254" s="86">
        <v>1.74</v>
      </c>
      <c r="X254" s="86">
        <f t="shared" si="33"/>
        <v>2.29</v>
      </c>
      <c r="Y254" s="82">
        <v>0.08</v>
      </c>
      <c r="Z254" s="87">
        <v>5.47</v>
      </c>
      <c r="AA254" s="150">
        <v>0.03</v>
      </c>
      <c r="AB254" s="151"/>
      <c r="AC254" s="88">
        <v>0.32</v>
      </c>
      <c r="AD254" s="82">
        <v>0.3</v>
      </c>
    </row>
    <row r="255" spans="1:30" x14ac:dyDescent="0.25">
      <c r="A255" s="80">
        <v>36</v>
      </c>
      <c r="B255" s="99" t="s">
        <v>41</v>
      </c>
      <c r="C255" s="100">
        <v>1</v>
      </c>
      <c r="D255" s="15">
        <v>4565.6000000000004</v>
      </c>
      <c r="E255" s="82">
        <v>35.33</v>
      </c>
      <c r="F255" s="82">
        <f t="shared" si="26"/>
        <v>35.029999999999994</v>
      </c>
      <c r="G255" s="82">
        <f t="shared" si="34"/>
        <v>36.178310846329069</v>
      </c>
      <c r="H255" s="82">
        <f t="shared" si="35"/>
        <v>36.478310846329066</v>
      </c>
      <c r="I255" s="83">
        <f t="shared" si="29"/>
        <v>103.27807835092513</v>
      </c>
      <c r="J255" s="82">
        <v>10.44</v>
      </c>
      <c r="K255" s="82">
        <v>6.59</v>
      </c>
      <c r="L255" s="82">
        <f t="shared" si="30"/>
        <v>10.879999999999999</v>
      </c>
      <c r="M255" s="82">
        <f t="shared" si="30"/>
        <v>7.03</v>
      </c>
      <c r="N255" s="82">
        <v>2.3199999999999998</v>
      </c>
      <c r="O255" s="82">
        <v>7.28</v>
      </c>
      <c r="P255" s="146">
        <v>7.7</v>
      </c>
      <c r="Q255" s="190"/>
      <c r="R255" s="82">
        <v>0.11</v>
      </c>
      <c r="S255" s="146">
        <f t="shared" si="36"/>
        <v>7.8583108463290694</v>
      </c>
      <c r="T255" s="147"/>
      <c r="U255" s="102">
        <v>14700</v>
      </c>
      <c r="V255" s="85">
        <f t="shared" si="32"/>
        <v>0.26831084632906954</v>
      </c>
      <c r="W255" s="86">
        <v>1.74</v>
      </c>
      <c r="X255" s="86">
        <f t="shared" si="33"/>
        <v>2.29</v>
      </c>
      <c r="Y255" s="82">
        <v>0.08</v>
      </c>
      <c r="Z255" s="87">
        <v>5.47</v>
      </c>
      <c r="AA255" s="150">
        <v>0.02</v>
      </c>
      <c r="AB255" s="151"/>
      <c r="AC255" s="89">
        <v>0.3</v>
      </c>
      <c r="AD255" s="82">
        <v>0.28000000000000003</v>
      </c>
    </row>
    <row r="256" spans="1:30" x14ac:dyDescent="0.25">
      <c r="A256" s="80">
        <v>37</v>
      </c>
      <c r="B256" s="99" t="s">
        <v>115</v>
      </c>
      <c r="C256" s="100">
        <v>1</v>
      </c>
      <c r="D256" s="15">
        <v>2972.2</v>
      </c>
      <c r="E256" s="82">
        <v>35.42</v>
      </c>
      <c r="F256" s="82">
        <f t="shared" si="26"/>
        <v>35.029999999999994</v>
      </c>
      <c r="G256" s="82">
        <f t="shared" si="34"/>
        <v>36.086636834667921</v>
      </c>
      <c r="H256" s="82">
        <f t="shared" si="35"/>
        <v>36.466636834667923</v>
      </c>
      <c r="I256" s="83">
        <f t="shared" si="29"/>
        <v>103.01637691883508</v>
      </c>
      <c r="J256" s="82">
        <v>10.44</v>
      </c>
      <c r="K256" s="82">
        <v>6.59</v>
      </c>
      <c r="L256" s="82">
        <f t="shared" si="30"/>
        <v>10.879999999999999</v>
      </c>
      <c r="M256" s="82">
        <f t="shared" si="30"/>
        <v>7.03</v>
      </c>
      <c r="N256" s="82">
        <v>2.3199999999999998</v>
      </c>
      <c r="O256" s="82">
        <v>7.28</v>
      </c>
      <c r="P256" s="146">
        <v>7.7</v>
      </c>
      <c r="Q256" s="190"/>
      <c r="R256" s="82">
        <v>0.11</v>
      </c>
      <c r="S256" s="146">
        <f t="shared" si="36"/>
        <v>7.7666368346679224</v>
      </c>
      <c r="T256" s="147"/>
      <c r="U256" s="102">
        <v>6300</v>
      </c>
      <c r="V256" s="85">
        <f t="shared" si="32"/>
        <v>0.17663683466792277</v>
      </c>
      <c r="W256" s="86">
        <v>1.74</v>
      </c>
      <c r="X256" s="86">
        <f t="shared" si="33"/>
        <v>2.29</v>
      </c>
      <c r="Y256" s="82">
        <v>0.08</v>
      </c>
      <c r="Z256" s="87">
        <v>5.47</v>
      </c>
      <c r="AA256" s="150">
        <v>0.03</v>
      </c>
      <c r="AB256" s="151"/>
      <c r="AC256" s="88">
        <v>0.38</v>
      </c>
      <c r="AD256" s="82">
        <v>0.36</v>
      </c>
    </row>
    <row r="257" spans="1:30" x14ac:dyDescent="0.25">
      <c r="A257" s="80">
        <v>38</v>
      </c>
      <c r="B257" s="99" t="s">
        <v>115</v>
      </c>
      <c r="C257" s="100">
        <v>4</v>
      </c>
      <c r="D257" s="15">
        <v>1918</v>
      </c>
      <c r="E257" s="82">
        <v>35.630000000000003</v>
      </c>
      <c r="F257" s="82">
        <f t="shared" si="26"/>
        <v>35.029999999999994</v>
      </c>
      <c r="G257" s="82">
        <f t="shared" si="34"/>
        <v>36.227170663885992</v>
      </c>
      <c r="H257" s="82">
        <f t="shared" si="35"/>
        <v>36.807170663885991</v>
      </c>
      <c r="I257" s="83">
        <f t="shared" si="29"/>
        <v>103.4175582754382</v>
      </c>
      <c r="J257" s="82">
        <v>10.44</v>
      </c>
      <c r="K257" s="82">
        <v>6.59</v>
      </c>
      <c r="L257" s="82">
        <f t="shared" si="30"/>
        <v>10.879999999999999</v>
      </c>
      <c r="M257" s="82">
        <f t="shared" si="30"/>
        <v>7.03</v>
      </c>
      <c r="N257" s="82">
        <v>2.3199999999999998</v>
      </c>
      <c r="O257" s="82">
        <v>7.28</v>
      </c>
      <c r="P257" s="146">
        <v>7.7</v>
      </c>
      <c r="Q257" s="190"/>
      <c r="R257" s="82">
        <v>0.11</v>
      </c>
      <c r="S257" s="146">
        <f t="shared" si="36"/>
        <v>7.9071706638859922</v>
      </c>
      <c r="T257" s="147"/>
      <c r="U257" s="102">
        <v>7300</v>
      </c>
      <c r="V257" s="85">
        <f t="shared" si="32"/>
        <v>0.31717066388599235</v>
      </c>
      <c r="W257" s="86">
        <v>1.74</v>
      </c>
      <c r="X257" s="86">
        <f t="shared" si="33"/>
        <v>2.29</v>
      </c>
      <c r="Y257" s="82">
        <v>0.08</v>
      </c>
      <c r="Z257" s="87">
        <v>5.47</v>
      </c>
      <c r="AA257" s="150">
        <v>0.05</v>
      </c>
      <c r="AB257" s="151"/>
      <c r="AC257" s="88">
        <v>0.57999999999999996</v>
      </c>
      <c r="AD257" s="82">
        <v>0.55000000000000004</v>
      </c>
    </row>
    <row r="258" spans="1:30" x14ac:dyDescent="0.25">
      <c r="A258" s="80">
        <v>39</v>
      </c>
      <c r="B258" s="99" t="s">
        <v>115</v>
      </c>
      <c r="C258" s="100">
        <v>6</v>
      </c>
      <c r="D258" s="15">
        <v>2458</v>
      </c>
      <c r="E258" s="82">
        <v>35.39</v>
      </c>
      <c r="F258" s="82">
        <f t="shared" si="26"/>
        <v>35.029999999999994</v>
      </c>
      <c r="G258" s="82">
        <f t="shared" si="34"/>
        <v>36.221906699213449</v>
      </c>
      <c r="H258" s="82">
        <f t="shared" si="35"/>
        <v>36.57190669921345</v>
      </c>
      <c r="I258" s="83">
        <f t="shared" si="29"/>
        <v>103.40253125667557</v>
      </c>
      <c r="J258" s="82">
        <v>10.44</v>
      </c>
      <c r="K258" s="82">
        <v>6.59</v>
      </c>
      <c r="L258" s="82">
        <f t="shared" si="30"/>
        <v>10.879999999999999</v>
      </c>
      <c r="M258" s="82">
        <f t="shared" si="30"/>
        <v>7.03</v>
      </c>
      <c r="N258" s="82">
        <v>2.3199999999999998</v>
      </c>
      <c r="O258" s="82">
        <v>7.28</v>
      </c>
      <c r="P258" s="146">
        <v>7.7</v>
      </c>
      <c r="Q258" s="190"/>
      <c r="R258" s="82">
        <v>0.11</v>
      </c>
      <c r="S258" s="146">
        <f t="shared" si="36"/>
        <v>7.9019066992134528</v>
      </c>
      <c r="T258" s="147"/>
      <c r="U258" s="102">
        <v>9200</v>
      </c>
      <c r="V258" s="85">
        <f t="shared" si="32"/>
        <v>0.31190669921345265</v>
      </c>
      <c r="W258" s="86">
        <v>1.74</v>
      </c>
      <c r="X258" s="86">
        <f t="shared" si="33"/>
        <v>2.29</v>
      </c>
      <c r="Y258" s="82">
        <v>0.08</v>
      </c>
      <c r="Z258" s="87">
        <v>5.47</v>
      </c>
      <c r="AA258" s="150">
        <v>0.03</v>
      </c>
      <c r="AB258" s="151"/>
      <c r="AC258" s="88">
        <v>0.35</v>
      </c>
      <c r="AD258" s="82">
        <v>0.33</v>
      </c>
    </row>
    <row r="259" spans="1:30" x14ac:dyDescent="0.25">
      <c r="A259" s="80">
        <v>40</v>
      </c>
      <c r="B259" s="99" t="s">
        <v>115</v>
      </c>
      <c r="C259" s="100">
        <v>10</v>
      </c>
      <c r="D259" s="15">
        <v>655.6</v>
      </c>
      <c r="E259" s="82">
        <v>35.61</v>
      </c>
      <c r="F259" s="82">
        <f t="shared" si="26"/>
        <v>35.029999999999994</v>
      </c>
      <c r="G259" s="82">
        <f t="shared" si="34"/>
        <v>36.354885092536094</v>
      </c>
      <c r="H259" s="82">
        <f t="shared" si="35"/>
        <v>36.914885092536096</v>
      </c>
      <c r="I259" s="83">
        <f t="shared" si="29"/>
        <v>103.78214414083958</v>
      </c>
      <c r="J259" s="82">
        <v>10.44</v>
      </c>
      <c r="K259" s="82">
        <v>6.59</v>
      </c>
      <c r="L259" s="82">
        <f t="shared" si="30"/>
        <v>10.879999999999999</v>
      </c>
      <c r="M259" s="82">
        <f t="shared" si="30"/>
        <v>7.03</v>
      </c>
      <c r="N259" s="82">
        <v>2.3199999999999998</v>
      </c>
      <c r="O259" s="82">
        <v>7.28</v>
      </c>
      <c r="P259" s="146">
        <v>7.7</v>
      </c>
      <c r="Q259" s="190"/>
      <c r="R259" s="82">
        <v>0.11</v>
      </c>
      <c r="S259" s="146">
        <f t="shared" si="36"/>
        <v>8.0348850925360988</v>
      </c>
      <c r="T259" s="147"/>
      <c r="U259" s="102">
        <v>3500</v>
      </c>
      <c r="V259" s="85">
        <f t="shared" si="32"/>
        <v>0.4448850925360992</v>
      </c>
      <c r="W259" s="86">
        <v>1.74</v>
      </c>
      <c r="X259" s="86">
        <f t="shared" si="33"/>
        <v>2.29</v>
      </c>
      <c r="Y259" s="82">
        <v>0.08</v>
      </c>
      <c r="Z259" s="87">
        <v>5.47</v>
      </c>
      <c r="AA259" s="150">
        <v>0.05</v>
      </c>
      <c r="AB259" s="151"/>
      <c r="AC259" s="88">
        <v>0.56000000000000005</v>
      </c>
      <c r="AD259" s="82">
        <v>0.53</v>
      </c>
    </row>
    <row r="260" spans="1:30" x14ac:dyDescent="0.25">
      <c r="A260" s="80">
        <v>41</v>
      </c>
      <c r="B260" s="99" t="s">
        <v>115</v>
      </c>
      <c r="C260" s="100">
        <v>12</v>
      </c>
      <c r="D260" s="15">
        <v>670</v>
      </c>
      <c r="E260" s="82">
        <v>35.520000000000003</v>
      </c>
      <c r="F260" s="82">
        <f t="shared" si="26"/>
        <v>35.029999999999994</v>
      </c>
      <c r="G260" s="82">
        <f t="shared" si="34"/>
        <v>36.345323383084576</v>
      </c>
      <c r="H260" s="82">
        <f t="shared" si="35"/>
        <v>36.815323383084575</v>
      </c>
      <c r="I260" s="83">
        <f t="shared" si="29"/>
        <v>103.75484836735535</v>
      </c>
      <c r="J260" s="82">
        <v>10.44</v>
      </c>
      <c r="K260" s="82">
        <v>6.59</v>
      </c>
      <c r="L260" s="82">
        <f t="shared" si="30"/>
        <v>10.879999999999999</v>
      </c>
      <c r="M260" s="82">
        <f t="shared" si="30"/>
        <v>7.03</v>
      </c>
      <c r="N260" s="82">
        <v>2.3199999999999998</v>
      </c>
      <c r="O260" s="82">
        <v>7.28</v>
      </c>
      <c r="P260" s="146">
        <v>7.7</v>
      </c>
      <c r="Q260" s="190"/>
      <c r="R260" s="82">
        <v>0.11</v>
      </c>
      <c r="S260" s="146">
        <f t="shared" si="36"/>
        <v>8.0253233830845776</v>
      </c>
      <c r="T260" s="147"/>
      <c r="U260" s="102">
        <v>3500</v>
      </c>
      <c r="V260" s="85">
        <f t="shared" si="32"/>
        <v>0.43532338308457713</v>
      </c>
      <c r="W260" s="86">
        <v>1.74</v>
      </c>
      <c r="X260" s="86">
        <f t="shared" si="33"/>
        <v>2.29</v>
      </c>
      <c r="Y260" s="82">
        <v>0.08</v>
      </c>
      <c r="Z260" s="87">
        <v>5.47</v>
      </c>
      <c r="AA260" s="150">
        <v>0.04</v>
      </c>
      <c r="AB260" s="151"/>
      <c r="AC260" s="88">
        <v>0.47</v>
      </c>
      <c r="AD260" s="82">
        <v>0.45</v>
      </c>
    </row>
    <row r="261" spans="1:30" x14ac:dyDescent="0.25">
      <c r="A261" s="80">
        <v>42</v>
      </c>
      <c r="B261" s="99" t="s">
        <v>116</v>
      </c>
      <c r="C261" s="100">
        <v>4</v>
      </c>
      <c r="D261" s="15">
        <v>4127.7</v>
      </c>
      <c r="E261" s="82">
        <v>35.54</v>
      </c>
      <c r="F261" s="82">
        <f t="shared" si="26"/>
        <v>35.029999999999994</v>
      </c>
      <c r="G261" s="82">
        <f t="shared" si="34"/>
        <v>36.285511786224774</v>
      </c>
      <c r="H261" s="82">
        <f t="shared" si="35"/>
        <v>36.775511786224776</v>
      </c>
      <c r="I261" s="83">
        <f t="shared" si="29"/>
        <v>103.58410444254862</v>
      </c>
      <c r="J261" s="82">
        <v>10.44</v>
      </c>
      <c r="K261" s="82">
        <v>6.59</v>
      </c>
      <c r="L261" s="82">
        <f t="shared" si="30"/>
        <v>10.879999999999999</v>
      </c>
      <c r="M261" s="82">
        <f t="shared" si="30"/>
        <v>7.03</v>
      </c>
      <c r="N261" s="82">
        <v>2.3199999999999998</v>
      </c>
      <c r="O261" s="82">
        <v>7.28</v>
      </c>
      <c r="P261" s="146">
        <v>7.7</v>
      </c>
      <c r="Q261" s="190"/>
      <c r="R261" s="82">
        <v>0.11</v>
      </c>
      <c r="S261" s="146">
        <f t="shared" si="36"/>
        <v>7.9655117862247735</v>
      </c>
      <c r="T261" s="147"/>
      <c r="U261" s="102">
        <v>18600</v>
      </c>
      <c r="V261" s="85">
        <f t="shared" si="32"/>
        <v>0.3755117862247741</v>
      </c>
      <c r="W261" s="86">
        <v>1.74</v>
      </c>
      <c r="X261" s="86">
        <f t="shared" si="33"/>
        <v>2.29</v>
      </c>
      <c r="Y261" s="82">
        <v>0.08</v>
      </c>
      <c r="Z261" s="87">
        <v>5.47</v>
      </c>
      <c r="AA261" s="150">
        <v>0.04</v>
      </c>
      <c r="AB261" s="151"/>
      <c r="AC261" s="88">
        <v>0.49</v>
      </c>
      <c r="AD261" s="82">
        <v>0.47</v>
      </c>
    </row>
    <row r="262" spans="1:30" x14ac:dyDescent="0.25">
      <c r="A262" s="80">
        <v>43</v>
      </c>
      <c r="B262" s="99" t="s">
        <v>116</v>
      </c>
      <c r="C262" s="100">
        <v>8</v>
      </c>
      <c r="D262" s="15">
        <v>6550.1</v>
      </c>
      <c r="E262" s="82">
        <v>35.42</v>
      </c>
      <c r="F262" s="82">
        <f t="shared" si="26"/>
        <v>35.029999999999994</v>
      </c>
      <c r="G262" s="82">
        <f t="shared" si="34"/>
        <v>36.116103723607274</v>
      </c>
      <c r="H262" s="82">
        <f t="shared" si="35"/>
        <v>36.496103723607277</v>
      </c>
      <c r="I262" s="83">
        <f t="shared" si="29"/>
        <v>103.10049592808244</v>
      </c>
      <c r="J262" s="82">
        <v>10.44</v>
      </c>
      <c r="K262" s="82">
        <v>6.59</v>
      </c>
      <c r="L262" s="82">
        <f t="shared" si="30"/>
        <v>10.879999999999999</v>
      </c>
      <c r="M262" s="82">
        <f t="shared" si="30"/>
        <v>7.03</v>
      </c>
      <c r="N262" s="82">
        <v>2.3199999999999998</v>
      </c>
      <c r="O262" s="82">
        <v>7.28</v>
      </c>
      <c r="P262" s="146">
        <v>7.7</v>
      </c>
      <c r="Q262" s="190"/>
      <c r="R262" s="82">
        <v>0.11</v>
      </c>
      <c r="S262" s="146">
        <f t="shared" si="36"/>
        <v>7.7961037236072732</v>
      </c>
      <c r="T262" s="147"/>
      <c r="U262" s="102">
        <v>16200</v>
      </c>
      <c r="V262" s="85">
        <f t="shared" si="32"/>
        <v>0.20610372360727316</v>
      </c>
      <c r="W262" s="86">
        <v>1.74</v>
      </c>
      <c r="X262" s="86">
        <f t="shared" si="33"/>
        <v>2.29</v>
      </c>
      <c r="Y262" s="82">
        <v>0.08</v>
      </c>
      <c r="Z262" s="87">
        <v>5.47</v>
      </c>
      <c r="AA262" s="150">
        <v>0.03</v>
      </c>
      <c r="AB262" s="151"/>
      <c r="AC262" s="88">
        <v>0.38</v>
      </c>
      <c r="AD262" s="82">
        <v>0.36</v>
      </c>
    </row>
    <row r="263" spans="1:30" x14ac:dyDescent="0.25">
      <c r="A263" s="80">
        <v>44</v>
      </c>
      <c r="B263" s="99" t="s">
        <v>45</v>
      </c>
      <c r="C263" s="100" t="s">
        <v>117</v>
      </c>
      <c r="D263" s="15">
        <v>1264.2</v>
      </c>
      <c r="E263" s="82">
        <v>35.33</v>
      </c>
      <c r="F263" s="82">
        <f t="shared" si="26"/>
        <v>35.029999999999994</v>
      </c>
      <c r="G263" s="82">
        <f t="shared" si="34"/>
        <v>36.120937088013498</v>
      </c>
      <c r="H263" s="82">
        <f t="shared" si="35"/>
        <v>36.420937088013495</v>
      </c>
      <c r="I263" s="83">
        <f t="shared" si="29"/>
        <v>103.11429371399801</v>
      </c>
      <c r="J263" s="82">
        <v>10.44</v>
      </c>
      <c r="K263" s="82">
        <v>6.59</v>
      </c>
      <c r="L263" s="82">
        <f t="shared" si="30"/>
        <v>10.879999999999999</v>
      </c>
      <c r="M263" s="82">
        <f t="shared" si="30"/>
        <v>7.03</v>
      </c>
      <c r="N263" s="82">
        <v>2.3199999999999998</v>
      </c>
      <c r="O263" s="82">
        <v>7.28</v>
      </c>
      <c r="P263" s="146">
        <v>7.7</v>
      </c>
      <c r="Q263" s="190"/>
      <c r="R263" s="82">
        <v>0.11</v>
      </c>
      <c r="S263" s="146">
        <f t="shared" si="36"/>
        <v>7.8009370880134998</v>
      </c>
      <c r="T263" s="147"/>
      <c r="U263" s="102">
        <v>3200</v>
      </c>
      <c r="V263" s="85">
        <f t="shared" si="32"/>
        <v>0.21093708801349997</v>
      </c>
      <c r="W263" s="86">
        <v>1.74</v>
      </c>
      <c r="X263" s="86">
        <f t="shared" si="33"/>
        <v>2.29</v>
      </c>
      <c r="Y263" s="82">
        <v>0.08</v>
      </c>
      <c r="Z263" s="87">
        <v>5.47</v>
      </c>
      <c r="AA263" s="150">
        <v>0.02</v>
      </c>
      <c r="AB263" s="151"/>
      <c r="AC263" s="89">
        <v>0.3</v>
      </c>
      <c r="AD263" s="82">
        <v>0.28000000000000003</v>
      </c>
    </row>
    <row r="264" spans="1:30" x14ac:dyDescent="0.25">
      <c r="A264" s="80">
        <v>45</v>
      </c>
      <c r="B264" s="99" t="s">
        <v>45</v>
      </c>
      <c r="C264" s="100" t="s">
        <v>80</v>
      </c>
      <c r="D264" s="15">
        <v>1261</v>
      </c>
      <c r="E264" s="82">
        <v>35.28</v>
      </c>
      <c r="F264" s="82">
        <f t="shared" si="26"/>
        <v>35.029999999999994</v>
      </c>
      <c r="G264" s="82">
        <f t="shared" si="34"/>
        <v>36.121472376420826</v>
      </c>
      <c r="H264" s="82">
        <f t="shared" si="35"/>
        <v>36.371472376420826</v>
      </c>
      <c r="I264" s="83">
        <f t="shared" si="29"/>
        <v>103.11582179965981</v>
      </c>
      <c r="J264" s="82">
        <v>10.44</v>
      </c>
      <c r="K264" s="82">
        <v>6.59</v>
      </c>
      <c r="L264" s="82">
        <f t="shared" si="30"/>
        <v>10.879999999999999</v>
      </c>
      <c r="M264" s="82">
        <f t="shared" si="30"/>
        <v>7.03</v>
      </c>
      <c r="N264" s="82">
        <v>2.3199999999999998</v>
      </c>
      <c r="O264" s="82">
        <v>7.28</v>
      </c>
      <c r="P264" s="146">
        <v>7.7</v>
      </c>
      <c r="Q264" s="190"/>
      <c r="R264" s="82">
        <v>0.11</v>
      </c>
      <c r="S264" s="146">
        <f t="shared" si="36"/>
        <v>7.80147237642083</v>
      </c>
      <c r="T264" s="147"/>
      <c r="U264" s="102">
        <v>3200</v>
      </c>
      <c r="V264" s="85">
        <f t="shared" si="32"/>
        <v>0.21147237642083003</v>
      </c>
      <c r="W264" s="86">
        <v>1.74</v>
      </c>
      <c r="X264" s="86">
        <f t="shared" si="33"/>
        <v>2.29</v>
      </c>
      <c r="Y264" s="82">
        <v>0.08</v>
      </c>
      <c r="Z264" s="87">
        <v>5.47</v>
      </c>
      <c r="AA264" s="150">
        <v>0.02</v>
      </c>
      <c r="AB264" s="151"/>
      <c r="AC264" s="89">
        <v>0.25</v>
      </c>
      <c r="AD264" s="82">
        <v>0.23</v>
      </c>
    </row>
    <row r="265" spans="1:30" x14ac:dyDescent="0.25">
      <c r="A265" s="80">
        <v>46</v>
      </c>
      <c r="B265" s="99" t="s">
        <v>45</v>
      </c>
      <c r="C265" s="100" t="s">
        <v>118</v>
      </c>
      <c r="D265" s="15">
        <v>1266.5</v>
      </c>
      <c r="E265" s="82">
        <v>35.28</v>
      </c>
      <c r="F265" s="82">
        <f t="shared" si="26"/>
        <v>35.029999999999994</v>
      </c>
      <c r="G265" s="82">
        <f t="shared" si="34"/>
        <v>36.120554020265821</v>
      </c>
      <c r="H265" s="82">
        <f t="shared" si="35"/>
        <v>36.360554020265823</v>
      </c>
      <c r="I265" s="83">
        <f t="shared" si="29"/>
        <v>103.11320017204062</v>
      </c>
      <c r="J265" s="82">
        <v>10.44</v>
      </c>
      <c r="K265" s="82">
        <v>6.59</v>
      </c>
      <c r="L265" s="82">
        <f t="shared" si="30"/>
        <v>10.879999999999999</v>
      </c>
      <c r="M265" s="82">
        <f t="shared" si="30"/>
        <v>7.03</v>
      </c>
      <c r="N265" s="82">
        <v>2.3199999999999998</v>
      </c>
      <c r="O265" s="82">
        <v>7.28</v>
      </c>
      <c r="P265" s="146">
        <v>7.7</v>
      </c>
      <c r="Q265" s="190"/>
      <c r="R265" s="82">
        <v>0.11</v>
      </c>
      <c r="S265" s="146">
        <f t="shared" si="36"/>
        <v>7.8005540202658246</v>
      </c>
      <c r="T265" s="147"/>
      <c r="U265" s="102">
        <v>3200</v>
      </c>
      <c r="V265" s="85">
        <f t="shared" si="32"/>
        <v>0.21055402026582445</v>
      </c>
      <c r="W265" s="86">
        <v>1.74</v>
      </c>
      <c r="X265" s="86">
        <f t="shared" si="33"/>
        <v>2.29</v>
      </c>
      <c r="Y265" s="82">
        <v>0.08</v>
      </c>
      <c r="Z265" s="87">
        <v>5.47</v>
      </c>
      <c r="AA265" s="150">
        <v>0.02</v>
      </c>
      <c r="AB265" s="151"/>
      <c r="AC265" s="89">
        <v>0.24</v>
      </c>
      <c r="AD265" s="82">
        <v>0.23</v>
      </c>
    </row>
    <row r="266" spans="1:30" x14ac:dyDescent="0.25">
      <c r="A266" s="80">
        <v>47</v>
      </c>
      <c r="B266" s="99" t="s">
        <v>45</v>
      </c>
      <c r="C266" s="100" t="s">
        <v>119</v>
      </c>
      <c r="D266" s="15">
        <v>1264.2</v>
      </c>
      <c r="E266" s="82">
        <v>35.33</v>
      </c>
      <c r="F266" s="82">
        <f t="shared" si="26"/>
        <v>35.029999999999994</v>
      </c>
      <c r="G266" s="82">
        <f t="shared" si="34"/>
        <v>36.120937088013498</v>
      </c>
      <c r="H266" s="82">
        <f t="shared" si="35"/>
        <v>36.420937088013495</v>
      </c>
      <c r="I266" s="83">
        <f t="shared" si="29"/>
        <v>103.11429371399801</v>
      </c>
      <c r="J266" s="82">
        <v>10.44</v>
      </c>
      <c r="K266" s="82">
        <v>6.59</v>
      </c>
      <c r="L266" s="82">
        <f t="shared" si="30"/>
        <v>10.879999999999999</v>
      </c>
      <c r="M266" s="82">
        <f t="shared" si="30"/>
        <v>7.03</v>
      </c>
      <c r="N266" s="82">
        <v>2.3199999999999998</v>
      </c>
      <c r="O266" s="82">
        <v>7.28</v>
      </c>
      <c r="P266" s="146">
        <v>7.7</v>
      </c>
      <c r="Q266" s="190"/>
      <c r="R266" s="82">
        <v>0.11</v>
      </c>
      <c r="S266" s="146">
        <f t="shared" si="36"/>
        <v>7.8009370880134998</v>
      </c>
      <c r="T266" s="147"/>
      <c r="U266" s="102">
        <v>3200</v>
      </c>
      <c r="V266" s="85">
        <f t="shared" si="32"/>
        <v>0.21093708801349997</v>
      </c>
      <c r="W266" s="86">
        <v>1.74</v>
      </c>
      <c r="X266" s="86">
        <f t="shared" si="33"/>
        <v>2.29</v>
      </c>
      <c r="Y266" s="82">
        <v>0.08</v>
      </c>
      <c r="Z266" s="87">
        <v>5.47</v>
      </c>
      <c r="AA266" s="150">
        <v>0.02</v>
      </c>
      <c r="AB266" s="151"/>
      <c r="AC266" s="89">
        <v>0.3</v>
      </c>
      <c r="AD266" s="82">
        <v>0.28000000000000003</v>
      </c>
    </row>
    <row r="267" spans="1:30" x14ac:dyDescent="0.25">
      <c r="A267" s="80">
        <v>48</v>
      </c>
      <c r="B267" s="99" t="s">
        <v>77</v>
      </c>
      <c r="C267" s="100">
        <v>14</v>
      </c>
      <c r="D267" s="15">
        <v>3567</v>
      </c>
      <c r="E267" s="82">
        <v>35.29</v>
      </c>
      <c r="F267" s="82">
        <f t="shared" si="26"/>
        <v>35.029999999999994</v>
      </c>
      <c r="G267" s="82">
        <f t="shared" si="34"/>
        <v>36.418830950378464</v>
      </c>
      <c r="H267" s="82">
        <f t="shared" si="35"/>
        <v>36.668830950378464</v>
      </c>
      <c r="I267" s="83">
        <f t="shared" si="29"/>
        <v>103.96469012383234</v>
      </c>
      <c r="J267" s="82">
        <v>10.44</v>
      </c>
      <c r="K267" s="82">
        <v>6.59</v>
      </c>
      <c r="L267" s="82">
        <f t="shared" si="30"/>
        <v>10.879999999999999</v>
      </c>
      <c r="M267" s="82">
        <f t="shared" si="30"/>
        <v>7.03</v>
      </c>
      <c r="N267" s="82">
        <v>2.3199999999999998</v>
      </c>
      <c r="O267" s="82">
        <v>7.28</v>
      </c>
      <c r="P267" s="146">
        <v>7.7</v>
      </c>
      <c r="Q267" s="190"/>
      <c r="R267" s="82">
        <v>0.11</v>
      </c>
      <c r="S267" s="146">
        <f t="shared" si="36"/>
        <v>8.0988309503784688</v>
      </c>
      <c r="T267" s="147"/>
      <c r="U267" s="102">
        <v>21780</v>
      </c>
      <c r="V267" s="85">
        <f t="shared" si="32"/>
        <v>0.50883095037846926</v>
      </c>
      <c r="W267" s="86">
        <v>1.74</v>
      </c>
      <c r="X267" s="86">
        <f t="shared" si="33"/>
        <v>2.29</v>
      </c>
      <c r="Y267" s="82">
        <v>0.08</v>
      </c>
      <c r="Z267" s="87">
        <v>5.47</v>
      </c>
      <c r="AA267" s="150">
        <v>0.02</v>
      </c>
      <c r="AB267" s="151"/>
      <c r="AC267" s="88">
        <v>0.25</v>
      </c>
      <c r="AD267" s="82">
        <v>0.24</v>
      </c>
    </row>
    <row r="268" spans="1:30" x14ac:dyDescent="0.25">
      <c r="A268" s="80">
        <v>49</v>
      </c>
      <c r="B268" s="99" t="s">
        <v>77</v>
      </c>
      <c r="C268" s="100">
        <v>16</v>
      </c>
      <c r="D268" s="15">
        <v>3529</v>
      </c>
      <c r="E268" s="82">
        <v>35.299999999999997</v>
      </c>
      <c r="F268" s="82">
        <f t="shared" si="26"/>
        <v>35.029999999999994</v>
      </c>
      <c r="G268" s="82">
        <f t="shared" si="34"/>
        <v>36.240594124870121</v>
      </c>
      <c r="H268" s="82">
        <f t="shared" si="35"/>
        <v>36.500594124870119</v>
      </c>
      <c r="I268" s="83">
        <f t="shared" si="29"/>
        <v>103.45587817547852</v>
      </c>
      <c r="J268" s="82">
        <v>10.44</v>
      </c>
      <c r="K268" s="82">
        <v>6.59</v>
      </c>
      <c r="L268" s="82">
        <f t="shared" si="30"/>
        <v>10.879999999999999</v>
      </c>
      <c r="M268" s="82">
        <f t="shared" si="30"/>
        <v>7.03</v>
      </c>
      <c r="N268" s="82">
        <v>2.3199999999999998</v>
      </c>
      <c r="O268" s="82">
        <v>7.28</v>
      </c>
      <c r="P268" s="146">
        <v>7.7</v>
      </c>
      <c r="Q268" s="190"/>
      <c r="R268" s="82">
        <v>0.11</v>
      </c>
      <c r="S268" s="146">
        <f t="shared" si="36"/>
        <v>7.9205941248701235</v>
      </c>
      <c r="T268" s="147"/>
      <c r="U268" s="102">
        <v>14000</v>
      </c>
      <c r="V268" s="85">
        <f t="shared" si="32"/>
        <v>0.33059412487012374</v>
      </c>
      <c r="W268" s="86">
        <v>1.74</v>
      </c>
      <c r="X268" s="86">
        <f t="shared" si="33"/>
        <v>2.29</v>
      </c>
      <c r="Y268" s="82">
        <v>0.08</v>
      </c>
      <c r="Z268" s="87">
        <v>5.47</v>
      </c>
      <c r="AA268" s="150">
        <v>0.02</v>
      </c>
      <c r="AB268" s="151"/>
      <c r="AC268" s="88">
        <v>0.26</v>
      </c>
      <c r="AD268" s="82">
        <v>0.25</v>
      </c>
    </row>
    <row r="269" spans="1:30" x14ac:dyDescent="0.25">
      <c r="A269" s="80">
        <v>50</v>
      </c>
      <c r="B269" s="99" t="s">
        <v>77</v>
      </c>
      <c r="C269" s="100" t="s">
        <v>99</v>
      </c>
      <c r="D269" s="15">
        <v>3348</v>
      </c>
      <c r="E269" s="82">
        <v>35.299999999999997</v>
      </c>
      <c r="F269" s="82">
        <f t="shared" si="26"/>
        <v>35.029999999999994</v>
      </c>
      <c r="G269" s="82">
        <f t="shared" si="34"/>
        <v>36.258466746316209</v>
      </c>
      <c r="H269" s="82">
        <f t="shared" si="35"/>
        <v>36.518466746316207</v>
      </c>
      <c r="I269" s="83">
        <f t="shared" si="29"/>
        <v>103.50689907598121</v>
      </c>
      <c r="J269" s="82">
        <v>10.44</v>
      </c>
      <c r="K269" s="82">
        <v>6.59</v>
      </c>
      <c r="L269" s="82">
        <f t="shared" si="30"/>
        <v>10.879999999999999</v>
      </c>
      <c r="M269" s="82">
        <f t="shared" si="30"/>
        <v>7.03</v>
      </c>
      <c r="N269" s="82">
        <v>2.3199999999999998</v>
      </c>
      <c r="O269" s="82">
        <v>7.28</v>
      </c>
      <c r="P269" s="146">
        <v>7.7</v>
      </c>
      <c r="Q269" s="190"/>
      <c r="R269" s="82">
        <v>0.11</v>
      </c>
      <c r="S269" s="146">
        <f t="shared" si="36"/>
        <v>7.9384667463162089</v>
      </c>
      <c r="T269" s="147"/>
      <c r="U269" s="102">
        <v>14000</v>
      </c>
      <c r="V269" s="85">
        <f t="shared" si="32"/>
        <v>0.34846674631620872</v>
      </c>
      <c r="W269" s="86">
        <v>1.74</v>
      </c>
      <c r="X269" s="86">
        <f t="shared" si="33"/>
        <v>2.29</v>
      </c>
      <c r="Y269" s="82">
        <v>0.08</v>
      </c>
      <c r="Z269" s="87">
        <v>5.47</v>
      </c>
      <c r="AA269" s="150">
        <v>0.02</v>
      </c>
      <c r="AB269" s="151"/>
      <c r="AC269" s="88">
        <v>0.26</v>
      </c>
      <c r="AD269" s="82">
        <v>0.25</v>
      </c>
    </row>
    <row r="270" spans="1:30" x14ac:dyDescent="0.25">
      <c r="A270" s="80">
        <v>51</v>
      </c>
      <c r="B270" s="99" t="s">
        <v>120</v>
      </c>
      <c r="C270" s="100">
        <v>4</v>
      </c>
      <c r="D270" s="15">
        <v>3018</v>
      </c>
      <c r="E270" s="82">
        <v>35.24</v>
      </c>
      <c r="F270" s="82">
        <f t="shared" si="26"/>
        <v>35.029999999999994</v>
      </c>
      <c r="G270" s="82">
        <f t="shared" si="34"/>
        <v>36.083956262425446</v>
      </c>
      <c r="H270" s="82">
        <f t="shared" si="35"/>
        <v>36.283956262425448</v>
      </c>
      <c r="I270" s="83">
        <f t="shared" si="29"/>
        <v>103.00872470004411</v>
      </c>
      <c r="J270" s="82">
        <v>10.44</v>
      </c>
      <c r="K270" s="82">
        <v>6.59</v>
      </c>
      <c r="L270" s="82">
        <f t="shared" si="30"/>
        <v>10.879999999999999</v>
      </c>
      <c r="M270" s="82">
        <f t="shared" si="30"/>
        <v>7.03</v>
      </c>
      <c r="N270" s="82">
        <v>2.3199999999999998</v>
      </c>
      <c r="O270" s="82">
        <v>7.28</v>
      </c>
      <c r="P270" s="146">
        <v>7.7</v>
      </c>
      <c r="Q270" s="190"/>
      <c r="R270" s="82">
        <v>0.11</v>
      </c>
      <c r="S270" s="146">
        <f t="shared" si="36"/>
        <v>7.763956262425447</v>
      </c>
      <c r="T270" s="147"/>
      <c r="U270" s="102">
        <v>6300</v>
      </c>
      <c r="V270" s="85">
        <f t="shared" si="32"/>
        <v>0.17395626242544729</v>
      </c>
      <c r="W270" s="86">
        <v>1.74</v>
      </c>
      <c r="X270" s="86">
        <f t="shared" si="33"/>
        <v>2.29</v>
      </c>
      <c r="Y270" s="82">
        <v>0.08</v>
      </c>
      <c r="Z270" s="87">
        <v>5.47</v>
      </c>
      <c r="AA270" s="150">
        <v>0.02</v>
      </c>
      <c r="AB270" s="151"/>
      <c r="AC270" s="89">
        <v>0.2</v>
      </c>
      <c r="AD270" s="82">
        <v>0.19</v>
      </c>
    </row>
    <row r="271" spans="1:30" x14ac:dyDescent="0.25">
      <c r="A271" s="80">
        <v>52</v>
      </c>
      <c r="B271" s="99" t="s">
        <v>120</v>
      </c>
      <c r="C271" s="100">
        <v>8</v>
      </c>
      <c r="D271" s="15">
        <v>2975</v>
      </c>
      <c r="E271" s="82">
        <v>35.24</v>
      </c>
      <c r="F271" s="82">
        <f t="shared" si="26"/>
        <v>35.029999999999994</v>
      </c>
      <c r="G271" s="82">
        <f t="shared" si="34"/>
        <v>36.086470588235294</v>
      </c>
      <c r="H271" s="82">
        <f t="shared" si="35"/>
        <v>36.286470588235296</v>
      </c>
      <c r="I271" s="83">
        <f t="shared" si="29"/>
        <v>103.01590233581301</v>
      </c>
      <c r="J271" s="82">
        <v>10.44</v>
      </c>
      <c r="K271" s="82">
        <v>6.59</v>
      </c>
      <c r="L271" s="82">
        <f t="shared" si="30"/>
        <v>10.879999999999999</v>
      </c>
      <c r="M271" s="82">
        <f t="shared" si="30"/>
        <v>7.03</v>
      </c>
      <c r="N271" s="82">
        <v>2.3199999999999998</v>
      </c>
      <c r="O271" s="82">
        <v>7.28</v>
      </c>
      <c r="P271" s="146">
        <v>7.7</v>
      </c>
      <c r="Q271" s="190"/>
      <c r="R271" s="82">
        <v>0.11</v>
      </c>
      <c r="S271" s="146">
        <f t="shared" si="36"/>
        <v>7.7664705882352942</v>
      </c>
      <c r="T271" s="147"/>
      <c r="U271" s="102">
        <v>6300</v>
      </c>
      <c r="V271" s="85">
        <f t="shared" si="32"/>
        <v>0.17647058823529413</v>
      </c>
      <c r="W271" s="86">
        <v>1.74</v>
      </c>
      <c r="X271" s="86">
        <f t="shared" si="33"/>
        <v>2.29</v>
      </c>
      <c r="Y271" s="82">
        <v>0.08</v>
      </c>
      <c r="Z271" s="87">
        <v>5.47</v>
      </c>
      <c r="AA271" s="150">
        <v>0.02</v>
      </c>
      <c r="AB271" s="151"/>
      <c r="AC271" s="89">
        <v>0.2</v>
      </c>
      <c r="AD271" s="82">
        <v>0.19</v>
      </c>
    </row>
    <row r="272" spans="1:30" x14ac:dyDescent="0.25">
      <c r="A272" s="80">
        <v>53</v>
      </c>
      <c r="B272" s="99" t="s">
        <v>121</v>
      </c>
      <c r="C272" s="100">
        <v>4</v>
      </c>
      <c r="D272" s="15">
        <v>3061.9</v>
      </c>
      <c r="E272" s="82">
        <v>35.74</v>
      </c>
      <c r="F272" s="82">
        <f t="shared" si="26"/>
        <v>35.029999999999994</v>
      </c>
      <c r="G272" s="82">
        <f t="shared" si="34"/>
        <v>36.220264868219076</v>
      </c>
      <c r="H272" s="82">
        <f t="shared" si="35"/>
        <v>36.900264868219075</v>
      </c>
      <c r="I272" s="83">
        <f t="shared" si="29"/>
        <v>103.39784432834452</v>
      </c>
      <c r="J272" s="82">
        <v>10.44</v>
      </c>
      <c r="K272" s="82">
        <v>6.59</v>
      </c>
      <c r="L272" s="82">
        <f t="shared" si="30"/>
        <v>10.879999999999999</v>
      </c>
      <c r="M272" s="82">
        <f t="shared" si="30"/>
        <v>7.03</v>
      </c>
      <c r="N272" s="82">
        <v>2.3199999999999998</v>
      </c>
      <c r="O272" s="82">
        <v>7.28</v>
      </c>
      <c r="P272" s="146">
        <v>7.7</v>
      </c>
      <c r="Q272" s="190"/>
      <c r="R272" s="82">
        <v>0.11</v>
      </c>
      <c r="S272" s="146">
        <f t="shared" si="36"/>
        <v>7.9002648682190797</v>
      </c>
      <c r="T272" s="147"/>
      <c r="U272" s="102">
        <v>11400</v>
      </c>
      <c r="V272" s="85">
        <f t="shared" si="32"/>
        <v>0.31026486821907967</v>
      </c>
      <c r="W272" s="86">
        <v>1.74</v>
      </c>
      <c r="X272" s="86">
        <f t="shared" si="33"/>
        <v>2.29</v>
      </c>
      <c r="Y272" s="82">
        <v>0.08</v>
      </c>
      <c r="Z272" s="87">
        <v>5.47</v>
      </c>
      <c r="AA272" s="150">
        <v>0.06</v>
      </c>
      <c r="AB272" s="151"/>
      <c r="AC272" s="88">
        <v>0.68</v>
      </c>
      <c r="AD272" s="82">
        <v>0.65</v>
      </c>
    </row>
    <row r="273" spans="1:30" x14ac:dyDescent="0.25">
      <c r="A273" s="80">
        <v>54</v>
      </c>
      <c r="B273" s="99" t="s">
        <v>121</v>
      </c>
      <c r="C273" s="100">
        <v>8</v>
      </c>
      <c r="D273" s="15">
        <v>2972.5</v>
      </c>
      <c r="E273" s="82">
        <v>35.770000000000003</v>
      </c>
      <c r="F273" s="82">
        <f t="shared" si="26"/>
        <v>35.029999999999994</v>
      </c>
      <c r="G273" s="82">
        <f t="shared" si="34"/>
        <v>36.22959629941127</v>
      </c>
      <c r="H273" s="82">
        <f t="shared" si="35"/>
        <v>36.939596299411271</v>
      </c>
      <c r="I273" s="83">
        <f t="shared" si="29"/>
        <v>103.42448272740872</v>
      </c>
      <c r="J273" s="82">
        <v>10.44</v>
      </c>
      <c r="K273" s="82">
        <v>6.59</v>
      </c>
      <c r="L273" s="82">
        <f t="shared" si="30"/>
        <v>10.879999999999999</v>
      </c>
      <c r="M273" s="82">
        <f t="shared" si="30"/>
        <v>7.03</v>
      </c>
      <c r="N273" s="82">
        <v>2.3199999999999998</v>
      </c>
      <c r="O273" s="82">
        <v>7.28</v>
      </c>
      <c r="P273" s="146">
        <v>7.7</v>
      </c>
      <c r="Q273" s="190"/>
      <c r="R273" s="82">
        <v>0.11</v>
      </c>
      <c r="S273" s="146">
        <f t="shared" si="36"/>
        <v>7.9095962994112696</v>
      </c>
      <c r="T273" s="147"/>
      <c r="U273" s="102">
        <v>11400</v>
      </c>
      <c r="V273" s="85">
        <f t="shared" si="32"/>
        <v>0.31959629941126999</v>
      </c>
      <c r="W273" s="86">
        <v>1.74</v>
      </c>
      <c r="X273" s="86">
        <f t="shared" si="33"/>
        <v>2.29</v>
      </c>
      <c r="Y273" s="82">
        <v>0.08</v>
      </c>
      <c r="Z273" s="87">
        <v>5.47</v>
      </c>
      <c r="AA273" s="150">
        <v>0.06</v>
      </c>
      <c r="AB273" s="151"/>
      <c r="AC273" s="88">
        <v>0.71</v>
      </c>
      <c r="AD273" s="82">
        <v>0.68</v>
      </c>
    </row>
    <row r="274" spans="1:30" x14ac:dyDescent="0.25">
      <c r="A274" s="80">
        <v>55</v>
      </c>
      <c r="B274" s="99" t="s">
        <v>122</v>
      </c>
      <c r="C274" s="100">
        <v>12</v>
      </c>
      <c r="D274" s="15">
        <v>6679.6</v>
      </c>
      <c r="E274" s="82">
        <v>35.44</v>
      </c>
      <c r="F274" s="82">
        <f t="shared" si="26"/>
        <v>35.029999999999994</v>
      </c>
      <c r="G274" s="82">
        <f t="shared" si="34"/>
        <v>36.145792562428888</v>
      </c>
      <c r="H274" s="82">
        <f t="shared" si="35"/>
        <v>36.535792562428888</v>
      </c>
      <c r="I274" s="83">
        <f t="shared" si="29"/>
        <v>103.18524853676531</v>
      </c>
      <c r="J274" s="82">
        <v>10.44</v>
      </c>
      <c r="K274" s="82">
        <v>6.59</v>
      </c>
      <c r="L274" s="82">
        <f t="shared" si="30"/>
        <v>10.879999999999999</v>
      </c>
      <c r="M274" s="82">
        <f t="shared" si="30"/>
        <v>7.03</v>
      </c>
      <c r="N274" s="82">
        <v>2.3199999999999998</v>
      </c>
      <c r="O274" s="82">
        <v>7.28</v>
      </c>
      <c r="P274" s="146">
        <v>7.7</v>
      </c>
      <c r="Q274" s="190"/>
      <c r="R274" s="82">
        <v>0.11</v>
      </c>
      <c r="S274" s="146">
        <f t="shared" si="36"/>
        <v>7.8257925624288882</v>
      </c>
      <c r="T274" s="147"/>
      <c r="U274" s="102">
        <v>18900</v>
      </c>
      <c r="V274" s="85">
        <f t="shared" si="32"/>
        <v>0.23579256242888794</v>
      </c>
      <c r="W274" s="86">
        <v>1.74</v>
      </c>
      <c r="X274" s="86">
        <f t="shared" si="33"/>
        <v>2.29</v>
      </c>
      <c r="Y274" s="82">
        <v>0.08</v>
      </c>
      <c r="Z274" s="87">
        <v>5.47</v>
      </c>
      <c r="AA274" s="150">
        <v>0.03</v>
      </c>
      <c r="AB274" s="151"/>
      <c r="AC274" s="88">
        <v>0.39</v>
      </c>
      <c r="AD274" s="82">
        <v>0.38</v>
      </c>
    </row>
    <row r="275" spans="1:30" x14ac:dyDescent="0.25">
      <c r="A275" s="80">
        <v>56</v>
      </c>
      <c r="B275" s="99" t="s">
        <v>122</v>
      </c>
      <c r="C275" s="100">
        <v>15</v>
      </c>
      <c r="D275" s="15">
        <v>3128</v>
      </c>
      <c r="E275" s="82">
        <v>35.450000000000003</v>
      </c>
      <c r="F275" s="82">
        <f t="shared" si="26"/>
        <v>35.029999999999994</v>
      </c>
      <c r="G275" s="82">
        <f t="shared" si="34"/>
        <v>36.31494458653026</v>
      </c>
      <c r="H275" s="82">
        <f t="shared" si="35"/>
        <v>36.714944586530258</v>
      </c>
      <c r="I275" s="83">
        <f t="shared" si="29"/>
        <v>103.6681261391101</v>
      </c>
      <c r="J275" s="82">
        <v>10.44</v>
      </c>
      <c r="K275" s="82">
        <v>6.59</v>
      </c>
      <c r="L275" s="82">
        <f t="shared" si="30"/>
        <v>10.879999999999999</v>
      </c>
      <c r="M275" s="82">
        <f t="shared" si="30"/>
        <v>7.03</v>
      </c>
      <c r="N275" s="82">
        <v>2.3199999999999998</v>
      </c>
      <c r="O275" s="82">
        <v>7.28</v>
      </c>
      <c r="P275" s="146">
        <v>7.7</v>
      </c>
      <c r="Q275" s="190"/>
      <c r="R275" s="82">
        <v>0.11</v>
      </c>
      <c r="S275" s="146">
        <f t="shared" si="36"/>
        <v>7.9949445865302637</v>
      </c>
      <c r="T275" s="147"/>
      <c r="U275" s="102">
        <v>15200</v>
      </c>
      <c r="V275" s="85">
        <f t="shared" si="32"/>
        <v>0.40494458653026427</v>
      </c>
      <c r="W275" s="86">
        <v>1.74</v>
      </c>
      <c r="X275" s="86">
        <f t="shared" si="33"/>
        <v>2.29</v>
      </c>
      <c r="Y275" s="82">
        <v>0.08</v>
      </c>
      <c r="Z275" s="87">
        <v>5.47</v>
      </c>
      <c r="AA275" s="150">
        <v>0.03</v>
      </c>
      <c r="AB275" s="151"/>
      <c r="AC275" s="89">
        <v>0.4</v>
      </c>
      <c r="AD275" s="82">
        <v>0.39</v>
      </c>
    </row>
    <row r="276" spans="1:30" x14ac:dyDescent="0.25">
      <c r="A276" s="80">
        <v>57</v>
      </c>
      <c r="B276" s="99" t="s">
        <v>122</v>
      </c>
      <c r="C276" s="100">
        <v>19</v>
      </c>
      <c r="D276" s="15">
        <v>3174</v>
      </c>
      <c r="E276" s="82">
        <v>35.44</v>
      </c>
      <c r="F276" s="82">
        <f t="shared" si="26"/>
        <v>35.029999999999994</v>
      </c>
      <c r="G276" s="82">
        <f t="shared" si="34"/>
        <v>36.309075824406634</v>
      </c>
      <c r="H276" s="82">
        <f t="shared" si="35"/>
        <v>36.709075824406632</v>
      </c>
      <c r="I276" s="83">
        <f t="shared" si="29"/>
        <v>103.65137260749826</v>
      </c>
      <c r="J276" s="82">
        <v>10.44</v>
      </c>
      <c r="K276" s="82">
        <v>6.59</v>
      </c>
      <c r="L276" s="82">
        <f t="shared" si="30"/>
        <v>10.879999999999999</v>
      </c>
      <c r="M276" s="82">
        <f t="shared" si="30"/>
        <v>7.03</v>
      </c>
      <c r="N276" s="82">
        <v>2.3199999999999998</v>
      </c>
      <c r="O276" s="82">
        <v>7.28</v>
      </c>
      <c r="P276" s="146">
        <v>7.7</v>
      </c>
      <c r="Q276" s="190"/>
      <c r="R276" s="82">
        <v>0.11</v>
      </c>
      <c r="S276" s="146">
        <f t="shared" si="36"/>
        <v>7.9890758244066369</v>
      </c>
      <c r="T276" s="147"/>
      <c r="U276" s="102">
        <v>15200</v>
      </c>
      <c r="V276" s="85">
        <f t="shared" si="32"/>
        <v>0.39907582440663725</v>
      </c>
      <c r="W276" s="86">
        <v>1.74</v>
      </c>
      <c r="X276" s="86">
        <f t="shared" si="33"/>
        <v>2.29</v>
      </c>
      <c r="Y276" s="82">
        <v>0.08</v>
      </c>
      <c r="Z276" s="87">
        <v>5.47</v>
      </c>
      <c r="AA276" s="150">
        <v>0.03</v>
      </c>
      <c r="AB276" s="151"/>
      <c r="AC276" s="89">
        <v>0.4</v>
      </c>
      <c r="AD276" s="82">
        <v>0.38</v>
      </c>
    </row>
    <row r="277" spans="1:30" x14ac:dyDescent="0.25">
      <c r="A277" s="80">
        <v>58</v>
      </c>
      <c r="B277" s="99" t="s">
        <v>123</v>
      </c>
      <c r="C277" s="100">
        <v>32</v>
      </c>
      <c r="D277" s="15">
        <v>2773</v>
      </c>
      <c r="E277" s="82">
        <v>35.51</v>
      </c>
      <c r="F277" s="82">
        <f t="shared" si="26"/>
        <v>35.029999999999994</v>
      </c>
      <c r="G277" s="82">
        <f t="shared" si="34"/>
        <v>36.330723644668829</v>
      </c>
      <c r="H277" s="82">
        <f t="shared" si="35"/>
        <v>36.79072364466883</v>
      </c>
      <c r="I277" s="83">
        <f t="shared" si="29"/>
        <v>103.71317055286565</v>
      </c>
      <c r="J277" s="82">
        <v>10.44</v>
      </c>
      <c r="K277" s="82">
        <v>6.59</v>
      </c>
      <c r="L277" s="82">
        <f t="shared" si="30"/>
        <v>10.879999999999999</v>
      </c>
      <c r="M277" s="82">
        <f t="shared" si="30"/>
        <v>7.03</v>
      </c>
      <c r="N277" s="82">
        <v>2.3199999999999998</v>
      </c>
      <c r="O277" s="82">
        <v>7.28</v>
      </c>
      <c r="P277" s="146">
        <v>7.7</v>
      </c>
      <c r="Q277" s="190"/>
      <c r="R277" s="82">
        <v>0.11</v>
      </c>
      <c r="S277" s="146">
        <f t="shared" si="36"/>
        <v>8.0107236446688308</v>
      </c>
      <c r="T277" s="147"/>
      <c r="U277" s="102">
        <v>14000</v>
      </c>
      <c r="V277" s="85">
        <f t="shared" si="32"/>
        <v>0.42072364466883044</v>
      </c>
      <c r="W277" s="86">
        <v>1.74</v>
      </c>
      <c r="X277" s="86">
        <f t="shared" si="33"/>
        <v>2.29</v>
      </c>
      <c r="Y277" s="82">
        <v>0.08</v>
      </c>
      <c r="Z277" s="87">
        <v>5.47</v>
      </c>
      <c r="AA277" s="150">
        <v>0.04</v>
      </c>
      <c r="AB277" s="151"/>
      <c r="AC277" s="88">
        <v>0.46</v>
      </c>
      <c r="AD277" s="82">
        <v>0.44</v>
      </c>
    </row>
    <row r="278" spans="1:30" x14ac:dyDescent="0.25">
      <c r="A278" s="80">
        <v>59</v>
      </c>
      <c r="B278" s="99" t="s">
        <v>123</v>
      </c>
      <c r="C278" s="100">
        <v>34</v>
      </c>
      <c r="D278" s="15">
        <v>3154.2</v>
      </c>
      <c r="E278" s="82">
        <v>35.479999999999997</v>
      </c>
      <c r="F278" s="82">
        <f t="shared" si="26"/>
        <v>35.029999999999994</v>
      </c>
      <c r="G278" s="82">
        <f t="shared" si="34"/>
        <v>36.279877200769342</v>
      </c>
      <c r="H278" s="82">
        <f t="shared" si="35"/>
        <v>36.709877200769341</v>
      </c>
      <c r="I278" s="83">
        <f t="shared" si="29"/>
        <v>103.56801941412887</v>
      </c>
      <c r="J278" s="82">
        <v>10.44</v>
      </c>
      <c r="K278" s="82">
        <v>6.59</v>
      </c>
      <c r="L278" s="82">
        <f t="shared" si="30"/>
        <v>10.879999999999999</v>
      </c>
      <c r="M278" s="82">
        <f t="shared" si="30"/>
        <v>7.03</v>
      </c>
      <c r="N278" s="82">
        <v>2.3199999999999998</v>
      </c>
      <c r="O278" s="82">
        <v>7.28</v>
      </c>
      <c r="P278" s="146">
        <v>7.7</v>
      </c>
      <c r="Q278" s="190"/>
      <c r="R278" s="82">
        <v>0.11</v>
      </c>
      <c r="S278" s="146">
        <f t="shared" si="36"/>
        <v>7.9598772007693448</v>
      </c>
      <c r="T278" s="147"/>
      <c r="U278" s="102">
        <v>14000</v>
      </c>
      <c r="V278" s="85">
        <f t="shared" si="32"/>
        <v>0.36987720076934455</v>
      </c>
      <c r="W278" s="86">
        <v>1.74</v>
      </c>
      <c r="X278" s="86">
        <f t="shared" si="33"/>
        <v>2.29</v>
      </c>
      <c r="Y278" s="82">
        <v>0.08</v>
      </c>
      <c r="Z278" s="87">
        <v>5.47</v>
      </c>
      <c r="AA278" s="150">
        <v>0.04</v>
      </c>
      <c r="AB278" s="151"/>
      <c r="AC278" s="88">
        <v>0.43</v>
      </c>
      <c r="AD278" s="82">
        <v>0.41</v>
      </c>
    </row>
    <row r="279" spans="1:30" x14ac:dyDescent="0.25">
      <c r="A279" s="80">
        <v>60</v>
      </c>
      <c r="B279" s="99" t="s">
        <v>46</v>
      </c>
      <c r="C279" s="100">
        <v>13</v>
      </c>
      <c r="D279" s="15">
        <v>1538.2</v>
      </c>
      <c r="E279" s="82">
        <v>35.69</v>
      </c>
      <c r="F279" s="82">
        <f t="shared" si="26"/>
        <v>35.029999999999994</v>
      </c>
      <c r="G279" s="82">
        <f t="shared" si="34"/>
        <v>36.153791444545568</v>
      </c>
      <c r="H279" s="82">
        <f t="shared" si="35"/>
        <v>36.793791444545569</v>
      </c>
      <c r="I279" s="83">
        <f t="shared" si="29"/>
        <v>103.20808291334735</v>
      </c>
      <c r="J279" s="82">
        <v>10.44</v>
      </c>
      <c r="K279" s="82">
        <v>6.59</v>
      </c>
      <c r="L279" s="82">
        <f t="shared" si="30"/>
        <v>10.879999999999999</v>
      </c>
      <c r="M279" s="82">
        <f t="shared" si="30"/>
        <v>7.03</v>
      </c>
      <c r="N279" s="82">
        <v>2.3199999999999998</v>
      </c>
      <c r="O279" s="82">
        <v>7.28</v>
      </c>
      <c r="P279" s="146">
        <v>7.7</v>
      </c>
      <c r="Q279" s="190"/>
      <c r="R279" s="82">
        <v>0.11</v>
      </c>
      <c r="S279" s="146">
        <f t="shared" si="36"/>
        <v>7.8337914445455725</v>
      </c>
      <c r="T279" s="147"/>
      <c r="U279" s="102">
        <v>4500</v>
      </c>
      <c r="V279" s="85">
        <f t="shared" si="32"/>
        <v>0.24379144454557275</v>
      </c>
      <c r="W279" s="86">
        <v>1.74</v>
      </c>
      <c r="X279" s="86">
        <f t="shared" si="33"/>
        <v>2.29</v>
      </c>
      <c r="Y279" s="82">
        <v>0.08</v>
      </c>
      <c r="Z279" s="87">
        <v>5.47</v>
      </c>
      <c r="AA279" s="150">
        <v>0.05</v>
      </c>
      <c r="AB279" s="151"/>
      <c r="AC279" s="88">
        <v>0.64</v>
      </c>
      <c r="AD279" s="82">
        <v>0.61</v>
      </c>
    </row>
    <row r="280" spans="1:30" x14ac:dyDescent="0.25">
      <c r="A280" s="80">
        <v>61</v>
      </c>
      <c r="B280" s="99" t="s">
        <v>46</v>
      </c>
      <c r="C280" s="100">
        <v>15</v>
      </c>
      <c r="D280" s="15">
        <v>2403.5</v>
      </c>
      <c r="E280" s="82">
        <v>35.549999999999997</v>
      </c>
      <c r="F280" s="82">
        <f t="shared" si="26"/>
        <v>35.029999999999994</v>
      </c>
      <c r="G280" s="82">
        <f t="shared" si="34"/>
        <v>36.190840441023504</v>
      </c>
      <c r="H280" s="82">
        <f t="shared" si="35"/>
        <v>36.700840441023502</v>
      </c>
      <c r="I280" s="83">
        <f t="shared" si="29"/>
        <v>103.31384653446621</v>
      </c>
      <c r="J280" s="82">
        <v>10.44</v>
      </c>
      <c r="K280" s="82">
        <v>6.59</v>
      </c>
      <c r="L280" s="82">
        <f t="shared" si="30"/>
        <v>10.879999999999999</v>
      </c>
      <c r="M280" s="82">
        <f t="shared" si="30"/>
        <v>7.03</v>
      </c>
      <c r="N280" s="82">
        <v>2.3199999999999998</v>
      </c>
      <c r="O280" s="82">
        <v>7.28</v>
      </c>
      <c r="P280" s="146">
        <v>7.7</v>
      </c>
      <c r="Q280" s="190"/>
      <c r="R280" s="82">
        <v>0.11</v>
      </c>
      <c r="S280" s="146">
        <f t="shared" si="36"/>
        <v>7.8708404410235069</v>
      </c>
      <c r="T280" s="147"/>
      <c r="U280" s="102">
        <v>8100</v>
      </c>
      <c r="V280" s="85">
        <f t="shared" si="32"/>
        <v>0.28084044102350741</v>
      </c>
      <c r="W280" s="86">
        <v>1.74</v>
      </c>
      <c r="X280" s="86">
        <f t="shared" si="33"/>
        <v>2.29</v>
      </c>
      <c r="Y280" s="82">
        <v>0.08</v>
      </c>
      <c r="Z280" s="87">
        <v>5.47</v>
      </c>
      <c r="AA280" s="150">
        <v>0.04</v>
      </c>
      <c r="AB280" s="151"/>
      <c r="AC280" s="88">
        <v>0.51</v>
      </c>
      <c r="AD280" s="82">
        <v>0.48</v>
      </c>
    </row>
    <row r="281" spans="1:30" x14ac:dyDescent="0.25">
      <c r="A281" s="80">
        <v>62</v>
      </c>
      <c r="B281" s="99" t="s">
        <v>46</v>
      </c>
      <c r="C281" s="100">
        <v>17</v>
      </c>
      <c r="D281" s="15">
        <v>1945.8</v>
      </c>
      <c r="E281" s="82">
        <v>35.47</v>
      </c>
      <c r="F281" s="82">
        <f t="shared" si="26"/>
        <v>35.029999999999994</v>
      </c>
      <c r="G281" s="82">
        <f t="shared" si="34"/>
        <v>36.222639188679892</v>
      </c>
      <c r="H281" s="82">
        <f t="shared" si="35"/>
        <v>36.642639188679894</v>
      </c>
      <c r="I281" s="83">
        <f t="shared" si="29"/>
        <v>103.40462229140708</v>
      </c>
      <c r="J281" s="82">
        <v>10.44</v>
      </c>
      <c r="K281" s="82">
        <v>6.59</v>
      </c>
      <c r="L281" s="82">
        <f t="shared" si="30"/>
        <v>10.879999999999999</v>
      </c>
      <c r="M281" s="82">
        <f t="shared" si="30"/>
        <v>7.03</v>
      </c>
      <c r="N281" s="82">
        <v>2.3199999999999998</v>
      </c>
      <c r="O281" s="82">
        <v>7.28</v>
      </c>
      <c r="P281" s="146">
        <v>7.7</v>
      </c>
      <c r="Q281" s="190"/>
      <c r="R281" s="82">
        <v>0.11</v>
      </c>
      <c r="S281" s="146">
        <f t="shared" si="36"/>
        <v>7.9026391886798919</v>
      </c>
      <c r="T281" s="147"/>
      <c r="U281" s="102">
        <v>7300</v>
      </c>
      <c r="V281" s="85">
        <f t="shared" si="32"/>
        <v>0.31263918867989177</v>
      </c>
      <c r="W281" s="86">
        <v>1.74</v>
      </c>
      <c r="X281" s="86">
        <f t="shared" si="33"/>
        <v>2.29</v>
      </c>
      <c r="Y281" s="82">
        <v>0.08</v>
      </c>
      <c r="Z281" s="87">
        <v>5.47</v>
      </c>
      <c r="AA281" s="150">
        <v>0.04</v>
      </c>
      <c r="AB281" s="151"/>
      <c r="AC281" s="88">
        <v>0.42</v>
      </c>
      <c r="AD281" s="82">
        <v>0.4</v>
      </c>
    </row>
    <row r="282" spans="1:30" x14ac:dyDescent="0.25">
      <c r="A282" s="80">
        <v>63</v>
      </c>
      <c r="B282" s="99" t="s">
        <v>46</v>
      </c>
      <c r="C282" s="100">
        <v>19</v>
      </c>
      <c r="D282" s="15">
        <v>2737.6</v>
      </c>
      <c r="E282" s="82">
        <v>35.51</v>
      </c>
      <c r="F282" s="82">
        <f t="shared" si="26"/>
        <v>35.029999999999994</v>
      </c>
      <c r="G282" s="82">
        <f t="shared" si="34"/>
        <v>36.071333528151179</v>
      </c>
      <c r="H282" s="82">
        <f t="shared" si="35"/>
        <v>36.53133352815118</v>
      </c>
      <c r="I282" s="83">
        <f t="shared" si="29"/>
        <v>102.9726906313194</v>
      </c>
      <c r="J282" s="82">
        <v>10.44</v>
      </c>
      <c r="K282" s="82">
        <v>6.59</v>
      </c>
      <c r="L282" s="82">
        <f t="shared" si="30"/>
        <v>10.879999999999999</v>
      </c>
      <c r="M282" s="82">
        <f t="shared" si="30"/>
        <v>7.03</v>
      </c>
      <c r="N282" s="82">
        <v>2.3199999999999998</v>
      </c>
      <c r="O282" s="82">
        <v>7.28</v>
      </c>
      <c r="P282" s="146">
        <v>7.7</v>
      </c>
      <c r="Q282" s="190"/>
      <c r="R282" s="82">
        <v>0.11</v>
      </c>
      <c r="S282" s="146">
        <f t="shared" si="36"/>
        <v>7.7513335281511786</v>
      </c>
      <c r="T282" s="147"/>
      <c r="U282" s="102">
        <v>5300</v>
      </c>
      <c r="V282" s="85">
        <f t="shared" si="32"/>
        <v>0.16133352815117866</v>
      </c>
      <c r="W282" s="86">
        <v>1.74</v>
      </c>
      <c r="X282" s="86">
        <f t="shared" si="33"/>
        <v>2.29</v>
      </c>
      <c r="Y282" s="82">
        <v>0.08</v>
      </c>
      <c r="Z282" s="87">
        <v>5.47</v>
      </c>
      <c r="AA282" s="150">
        <v>0.04</v>
      </c>
      <c r="AB282" s="151"/>
      <c r="AC282" s="88">
        <v>0.46</v>
      </c>
      <c r="AD282" s="82">
        <v>0.44</v>
      </c>
    </row>
    <row r="283" spans="1:30" x14ac:dyDescent="0.25">
      <c r="A283" s="80">
        <v>64</v>
      </c>
      <c r="B283" s="99" t="s">
        <v>46</v>
      </c>
      <c r="C283" s="100">
        <v>21</v>
      </c>
      <c r="D283" s="15">
        <v>3242.4</v>
      </c>
      <c r="E283" s="82">
        <v>35.479999999999997</v>
      </c>
      <c r="F283" s="82">
        <f t="shared" si="26"/>
        <v>35.029999999999994</v>
      </c>
      <c r="G283" s="82">
        <f t="shared" si="34"/>
        <v>36.167011267373958</v>
      </c>
      <c r="H283" s="82">
        <f t="shared" si="35"/>
        <v>36.597011267373958</v>
      </c>
      <c r="I283" s="83">
        <f t="shared" si="29"/>
        <v>103.24582148836416</v>
      </c>
      <c r="J283" s="82">
        <v>10.44</v>
      </c>
      <c r="K283" s="82">
        <v>6.59</v>
      </c>
      <c r="L283" s="82">
        <f t="shared" si="30"/>
        <v>10.879999999999999</v>
      </c>
      <c r="M283" s="82">
        <f t="shared" si="30"/>
        <v>7.03</v>
      </c>
      <c r="N283" s="82">
        <v>2.3199999999999998</v>
      </c>
      <c r="O283" s="82">
        <v>7.28</v>
      </c>
      <c r="P283" s="146">
        <v>7.7</v>
      </c>
      <c r="Q283" s="190"/>
      <c r="R283" s="82">
        <v>0.11</v>
      </c>
      <c r="S283" s="146">
        <f t="shared" si="36"/>
        <v>7.8470112673739614</v>
      </c>
      <c r="T283" s="147"/>
      <c r="U283" s="102">
        <v>10000</v>
      </c>
      <c r="V283" s="85">
        <f t="shared" si="32"/>
        <v>0.25701126737396168</v>
      </c>
      <c r="W283" s="86">
        <v>1.74</v>
      </c>
      <c r="X283" s="86">
        <f t="shared" si="33"/>
        <v>2.29</v>
      </c>
      <c r="Y283" s="82">
        <v>0.08</v>
      </c>
      <c r="Z283" s="87">
        <v>5.47</v>
      </c>
      <c r="AA283" s="150">
        <v>0.04</v>
      </c>
      <c r="AB283" s="151"/>
      <c r="AC283" s="88">
        <v>0.43</v>
      </c>
      <c r="AD283" s="82">
        <v>0.41</v>
      </c>
    </row>
    <row r="284" spans="1:30" x14ac:dyDescent="0.25">
      <c r="A284" s="80">
        <v>65</v>
      </c>
      <c r="B284" s="99" t="s">
        <v>46</v>
      </c>
      <c r="C284" s="100">
        <v>23</v>
      </c>
      <c r="D284" s="15">
        <v>3580</v>
      </c>
      <c r="E284" s="82">
        <v>35.43</v>
      </c>
      <c r="F284" s="82">
        <f t="shared" ref="F284:F295" si="37">J284+N284+O284+P284+W284+Y284+Z284</f>
        <v>35.029999999999994</v>
      </c>
      <c r="G284" s="82">
        <f t="shared" ref="G284:G295" si="38">L284+N284+O284+S284+X284+Y284+Z284</f>
        <v>36.119497206703912</v>
      </c>
      <c r="H284" s="82">
        <f t="shared" ref="H284:H295" si="39">L284+N284+O284+S284+X284+Y284+Z284+AC284</f>
        <v>36.509497206703912</v>
      </c>
      <c r="I284" s="83">
        <f t="shared" ref="I284:I295" si="40">G284/F284*100</f>
        <v>103.11018329061923</v>
      </c>
      <c r="J284" s="82">
        <v>10.44</v>
      </c>
      <c r="K284" s="82">
        <v>6.59</v>
      </c>
      <c r="L284" s="82">
        <f t="shared" ref="L284:M295" si="41">J284+0.44</f>
        <v>10.879999999999999</v>
      </c>
      <c r="M284" s="82">
        <f t="shared" si="41"/>
        <v>7.03</v>
      </c>
      <c r="N284" s="82">
        <v>2.3199999999999998</v>
      </c>
      <c r="O284" s="82">
        <v>7.28</v>
      </c>
      <c r="P284" s="146">
        <v>7.7</v>
      </c>
      <c r="Q284" s="190"/>
      <c r="R284" s="82">
        <v>0.11</v>
      </c>
      <c r="S284" s="146">
        <f t="shared" ref="S284:S295" si="42">P284-R284+V284</f>
        <v>7.7994972067039106</v>
      </c>
      <c r="T284" s="147"/>
      <c r="U284" s="102">
        <v>9000</v>
      </c>
      <c r="V284" s="85">
        <f t="shared" ref="V284:V295" si="43">U284/D284/12</f>
        <v>0.20949720670391062</v>
      </c>
      <c r="W284" s="86">
        <v>1.74</v>
      </c>
      <c r="X284" s="86">
        <f t="shared" ref="X284:X295" si="44">W284+0.55</f>
        <v>2.29</v>
      </c>
      <c r="Y284" s="82">
        <v>0.08</v>
      </c>
      <c r="Z284" s="87">
        <v>5.47</v>
      </c>
      <c r="AA284" s="150">
        <v>0.03</v>
      </c>
      <c r="AB284" s="151"/>
      <c r="AC284" s="88">
        <v>0.39</v>
      </c>
      <c r="AD284" s="82">
        <v>0.37</v>
      </c>
    </row>
    <row r="285" spans="1:30" x14ac:dyDescent="0.25">
      <c r="A285" s="80">
        <v>66</v>
      </c>
      <c r="B285" s="99" t="s">
        <v>46</v>
      </c>
      <c r="C285" s="100">
        <v>24</v>
      </c>
      <c r="D285" s="15">
        <v>2238.1</v>
      </c>
      <c r="E285" s="82">
        <v>36.31</v>
      </c>
      <c r="F285" s="82">
        <f t="shared" si="37"/>
        <v>35.029999999999994</v>
      </c>
      <c r="G285" s="82">
        <f t="shared" si="38"/>
        <v>36.429041448847975</v>
      </c>
      <c r="H285" s="82">
        <f t="shared" si="39"/>
        <v>37.669041448847977</v>
      </c>
      <c r="I285" s="83">
        <f t="shared" si="40"/>
        <v>103.99383799271476</v>
      </c>
      <c r="J285" s="82">
        <v>10.44</v>
      </c>
      <c r="K285" s="82">
        <v>6.59</v>
      </c>
      <c r="L285" s="82">
        <f t="shared" si="41"/>
        <v>10.879999999999999</v>
      </c>
      <c r="M285" s="82">
        <f t="shared" si="41"/>
        <v>7.03</v>
      </c>
      <c r="N285" s="82">
        <v>2.3199999999999998</v>
      </c>
      <c r="O285" s="82">
        <v>7.28</v>
      </c>
      <c r="P285" s="146">
        <v>7.7</v>
      </c>
      <c r="Q285" s="190"/>
      <c r="R285" s="82">
        <v>0.11</v>
      </c>
      <c r="S285" s="146">
        <f t="shared" si="42"/>
        <v>8.1090414488479805</v>
      </c>
      <c r="T285" s="147"/>
      <c r="U285" s="102">
        <v>13940</v>
      </c>
      <c r="V285" s="85">
        <f t="shared" si="43"/>
        <v>0.5190414488479812</v>
      </c>
      <c r="W285" s="86">
        <v>1.74</v>
      </c>
      <c r="X285" s="86">
        <f t="shared" si="44"/>
        <v>2.29</v>
      </c>
      <c r="Y285" s="82">
        <v>0.08</v>
      </c>
      <c r="Z285" s="87">
        <v>5.47</v>
      </c>
      <c r="AA285" s="146">
        <v>0.1</v>
      </c>
      <c r="AB285" s="190"/>
      <c r="AC285" s="89">
        <v>1.24</v>
      </c>
      <c r="AD285" s="82">
        <v>1.18</v>
      </c>
    </row>
    <row r="286" spans="1:30" x14ac:dyDescent="0.25">
      <c r="A286" s="80">
        <v>67</v>
      </c>
      <c r="B286" s="99" t="s">
        <v>46</v>
      </c>
      <c r="C286" s="100">
        <v>25</v>
      </c>
      <c r="D286" s="15">
        <v>3232</v>
      </c>
      <c r="E286" s="82">
        <v>35.67</v>
      </c>
      <c r="F286" s="82">
        <f t="shared" si="37"/>
        <v>35.029999999999994</v>
      </c>
      <c r="G286" s="82">
        <f t="shared" si="38"/>
        <v>36.188465346534649</v>
      </c>
      <c r="H286" s="82">
        <f t="shared" si="39"/>
        <v>36.808465346534646</v>
      </c>
      <c r="I286" s="83">
        <f t="shared" si="40"/>
        <v>103.3070663617889</v>
      </c>
      <c r="J286" s="82">
        <v>10.44</v>
      </c>
      <c r="K286" s="82">
        <v>6.59</v>
      </c>
      <c r="L286" s="82">
        <f t="shared" si="41"/>
        <v>10.879999999999999</v>
      </c>
      <c r="M286" s="82">
        <f t="shared" si="41"/>
        <v>7.03</v>
      </c>
      <c r="N286" s="82">
        <v>2.3199999999999998</v>
      </c>
      <c r="O286" s="82">
        <v>7.28</v>
      </c>
      <c r="P286" s="146">
        <v>7.7</v>
      </c>
      <c r="Q286" s="190"/>
      <c r="R286" s="82">
        <v>0.11</v>
      </c>
      <c r="S286" s="146">
        <f t="shared" si="42"/>
        <v>7.868465346534653</v>
      </c>
      <c r="T286" s="147"/>
      <c r="U286" s="102">
        <v>10800</v>
      </c>
      <c r="V286" s="85">
        <f t="shared" si="43"/>
        <v>0.27846534653465344</v>
      </c>
      <c r="W286" s="86">
        <v>1.74</v>
      </c>
      <c r="X286" s="86">
        <f t="shared" si="44"/>
        <v>2.29</v>
      </c>
      <c r="Y286" s="82">
        <v>0.08</v>
      </c>
      <c r="Z286" s="87">
        <v>5.47</v>
      </c>
      <c r="AA286" s="150">
        <v>0.05</v>
      </c>
      <c r="AB286" s="151"/>
      <c r="AC286" s="88">
        <v>0.62</v>
      </c>
      <c r="AD286" s="82">
        <v>0.59</v>
      </c>
    </row>
    <row r="287" spans="1:30" x14ac:dyDescent="0.25">
      <c r="A287" s="80">
        <v>68</v>
      </c>
      <c r="B287" s="99" t="s">
        <v>46</v>
      </c>
      <c r="C287" s="100">
        <v>27</v>
      </c>
      <c r="D287" s="15">
        <v>4830</v>
      </c>
      <c r="E287" s="82">
        <v>35.39</v>
      </c>
      <c r="F287" s="82">
        <f t="shared" si="37"/>
        <v>35.029999999999994</v>
      </c>
      <c r="G287" s="82">
        <f t="shared" si="38"/>
        <v>36.156721877156656</v>
      </c>
      <c r="H287" s="82">
        <f t="shared" si="39"/>
        <v>36.506721877156657</v>
      </c>
      <c r="I287" s="83">
        <f t="shared" si="40"/>
        <v>103.21644840752685</v>
      </c>
      <c r="J287" s="82">
        <v>10.44</v>
      </c>
      <c r="K287" s="82">
        <v>6.59</v>
      </c>
      <c r="L287" s="82">
        <f t="shared" si="41"/>
        <v>10.879999999999999</v>
      </c>
      <c r="M287" s="82">
        <f t="shared" si="41"/>
        <v>7.03</v>
      </c>
      <c r="N287" s="82">
        <v>2.3199999999999998</v>
      </c>
      <c r="O287" s="82">
        <v>7.28</v>
      </c>
      <c r="P287" s="146">
        <v>7.7</v>
      </c>
      <c r="Q287" s="190"/>
      <c r="R287" s="82">
        <v>0.11</v>
      </c>
      <c r="S287" s="146">
        <f t="shared" si="42"/>
        <v>7.83672187715666</v>
      </c>
      <c r="T287" s="147"/>
      <c r="U287" s="102">
        <v>14300</v>
      </c>
      <c r="V287" s="85">
        <f t="shared" si="43"/>
        <v>0.24672187715665975</v>
      </c>
      <c r="W287" s="86">
        <v>1.74</v>
      </c>
      <c r="X287" s="86">
        <f t="shared" si="44"/>
        <v>2.29</v>
      </c>
      <c r="Y287" s="82">
        <v>0.08</v>
      </c>
      <c r="Z287" s="87">
        <v>5.47</v>
      </c>
      <c r="AA287" s="150">
        <v>0.03</v>
      </c>
      <c r="AB287" s="151"/>
      <c r="AC287" s="88">
        <v>0.35</v>
      </c>
      <c r="AD287" s="82">
        <v>0.33</v>
      </c>
    </row>
    <row r="288" spans="1:30" x14ac:dyDescent="0.25">
      <c r="A288" s="80">
        <v>69</v>
      </c>
      <c r="B288" s="99" t="s">
        <v>46</v>
      </c>
      <c r="C288" s="100">
        <v>29</v>
      </c>
      <c r="D288" s="15">
        <v>1969</v>
      </c>
      <c r="E288" s="82">
        <v>35.46</v>
      </c>
      <c r="F288" s="82">
        <f t="shared" si="37"/>
        <v>35.029999999999994</v>
      </c>
      <c r="G288" s="82">
        <f t="shared" si="38"/>
        <v>36.252813610970037</v>
      </c>
      <c r="H288" s="82">
        <f t="shared" si="39"/>
        <v>36.662813610970034</v>
      </c>
      <c r="I288" s="83">
        <f t="shared" si="40"/>
        <v>103.49076109326305</v>
      </c>
      <c r="J288" s="82">
        <v>10.44</v>
      </c>
      <c r="K288" s="82">
        <v>6.59</v>
      </c>
      <c r="L288" s="82">
        <f t="shared" si="41"/>
        <v>10.879999999999999</v>
      </c>
      <c r="M288" s="82">
        <f t="shared" si="41"/>
        <v>7.03</v>
      </c>
      <c r="N288" s="82">
        <v>2.3199999999999998</v>
      </c>
      <c r="O288" s="82">
        <v>7.28</v>
      </c>
      <c r="P288" s="146">
        <v>7.7</v>
      </c>
      <c r="Q288" s="190"/>
      <c r="R288" s="82">
        <v>0.11</v>
      </c>
      <c r="S288" s="146">
        <f t="shared" si="42"/>
        <v>7.9328136109700358</v>
      </c>
      <c r="T288" s="147"/>
      <c r="U288" s="102">
        <v>8100</v>
      </c>
      <c r="V288" s="85">
        <f t="shared" si="43"/>
        <v>0.34281361097003554</v>
      </c>
      <c r="W288" s="86">
        <v>1.74</v>
      </c>
      <c r="X288" s="86">
        <f t="shared" si="44"/>
        <v>2.29</v>
      </c>
      <c r="Y288" s="82">
        <v>0.08</v>
      </c>
      <c r="Z288" s="87">
        <v>5.47</v>
      </c>
      <c r="AA288" s="150">
        <v>0.03</v>
      </c>
      <c r="AB288" s="151"/>
      <c r="AC288" s="88">
        <v>0.41</v>
      </c>
      <c r="AD288" s="82">
        <v>0.4</v>
      </c>
    </row>
    <row r="289" spans="1:30" x14ac:dyDescent="0.25">
      <c r="A289" s="80">
        <v>70</v>
      </c>
      <c r="B289" s="99" t="s">
        <v>46</v>
      </c>
      <c r="C289" s="100">
        <v>31</v>
      </c>
      <c r="D289" s="15">
        <v>4181.3</v>
      </c>
      <c r="E289" s="82">
        <v>35.33</v>
      </c>
      <c r="F289" s="82">
        <f t="shared" si="37"/>
        <v>35.029999999999994</v>
      </c>
      <c r="G289" s="82">
        <f t="shared" si="38"/>
        <v>36.179055078564083</v>
      </c>
      <c r="H289" s="82">
        <f t="shared" si="39"/>
        <v>36.47905507856408</v>
      </c>
      <c r="I289" s="83">
        <f t="shared" si="40"/>
        <v>103.28020290769079</v>
      </c>
      <c r="J289" s="82">
        <v>10.44</v>
      </c>
      <c r="K289" s="82">
        <v>6.59</v>
      </c>
      <c r="L289" s="82">
        <f t="shared" si="41"/>
        <v>10.879999999999999</v>
      </c>
      <c r="M289" s="82">
        <f t="shared" si="41"/>
        <v>7.03</v>
      </c>
      <c r="N289" s="82">
        <v>2.3199999999999998</v>
      </c>
      <c r="O289" s="82">
        <v>7.28</v>
      </c>
      <c r="P289" s="146">
        <v>7.7</v>
      </c>
      <c r="Q289" s="190"/>
      <c r="R289" s="82">
        <v>0.11</v>
      </c>
      <c r="S289" s="146">
        <f t="shared" si="42"/>
        <v>7.8590550785640829</v>
      </c>
      <c r="T289" s="147"/>
      <c r="U289" s="102">
        <v>13500</v>
      </c>
      <c r="V289" s="85">
        <f t="shared" si="43"/>
        <v>0.26905507856408289</v>
      </c>
      <c r="W289" s="86">
        <v>1.74</v>
      </c>
      <c r="X289" s="86">
        <f t="shared" si="44"/>
        <v>2.29</v>
      </c>
      <c r="Y289" s="82">
        <v>0.08</v>
      </c>
      <c r="Z289" s="87">
        <v>5.47</v>
      </c>
      <c r="AA289" s="150">
        <v>0.02</v>
      </c>
      <c r="AB289" s="151"/>
      <c r="AC289" s="89">
        <v>0.3</v>
      </c>
      <c r="AD289" s="82">
        <v>0.28000000000000003</v>
      </c>
    </row>
    <row r="290" spans="1:30" x14ac:dyDescent="0.25">
      <c r="A290" s="80">
        <v>71</v>
      </c>
      <c r="B290" s="99" t="s">
        <v>46</v>
      </c>
      <c r="C290" s="100" t="s">
        <v>124</v>
      </c>
      <c r="D290" s="15">
        <v>2689.7</v>
      </c>
      <c r="E290" s="82">
        <v>35.35</v>
      </c>
      <c r="F290" s="82">
        <f t="shared" si="37"/>
        <v>35.029999999999994</v>
      </c>
      <c r="G290" s="82">
        <f t="shared" si="38"/>
        <v>36.235315090902326</v>
      </c>
      <c r="H290" s="82">
        <f t="shared" si="39"/>
        <v>36.545315090902328</v>
      </c>
      <c r="I290" s="83">
        <f t="shared" si="40"/>
        <v>103.44080813845942</v>
      </c>
      <c r="J290" s="82">
        <v>10.44</v>
      </c>
      <c r="K290" s="82">
        <v>6.59</v>
      </c>
      <c r="L290" s="82">
        <f t="shared" si="41"/>
        <v>10.879999999999999</v>
      </c>
      <c r="M290" s="82">
        <f t="shared" si="41"/>
        <v>7.03</v>
      </c>
      <c r="N290" s="82">
        <v>2.3199999999999998</v>
      </c>
      <c r="O290" s="82">
        <v>7.28</v>
      </c>
      <c r="P290" s="146">
        <v>7.7</v>
      </c>
      <c r="Q290" s="190"/>
      <c r="R290" s="82">
        <v>0.11</v>
      </c>
      <c r="S290" s="146">
        <f t="shared" si="42"/>
        <v>7.9153150909023307</v>
      </c>
      <c r="T290" s="147"/>
      <c r="U290" s="102">
        <v>10500</v>
      </c>
      <c r="V290" s="85">
        <f t="shared" si="43"/>
        <v>0.32531509090233113</v>
      </c>
      <c r="W290" s="86">
        <v>1.74</v>
      </c>
      <c r="X290" s="86">
        <f t="shared" si="44"/>
        <v>2.29</v>
      </c>
      <c r="Y290" s="82">
        <v>0.08</v>
      </c>
      <c r="Z290" s="87">
        <v>5.47</v>
      </c>
      <c r="AA290" s="150">
        <v>0.03</v>
      </c>
      <c r="AB290" s="151"/>
      <c r="AC290" s="88">
        <v>0.31</v>
      </c>
      <c r="AD290" s="82">
        <v>0.28999999999999998</v>
      </c>
    </row>
    <row r="291" spans="1:30" ht="14.25" customHeight="1" x14ac:dyDescent="0.25">
      <c r="A291" s="80">
        <v>72</v>
      </c>
      <c r="B291" s="99" t="s">
        <v>125</v>
      </c>
      <c r="C291" s="100" t="s">
        <v>99</v>
      </c>
      <c r="D291" s="103">
        <v>1525.4</v>
      </c>
      <c r="E291" s="82">
        <v>57.86</v>
      </c>
      <c r="F291" s="82">
        <f t="shared" si="37"/>
        <v>56.16</v>
      </c>
      <c r="G291" s="82">
        <f t="shared" si="38"/>
        <v>57.291300205410593</v>
      </c>
      <c r="H291" s="82">
        <f t="shared" si="39"/>
        <v>58.921300205410596</v>
      </c>
      <c r="I291" s="83">
        <f t="shared" si="40"/>
        <v>102.01442344268268</v>
      </c>
      <c r="J291" s="82">
        <v>10.44</v>
      </c>
      <c r="K291" s="82">
        <v>6.59</v>
      </c>
      <c r="L291" s="82">
        <f t="shared" si="41"/>
        <v>10.879999999999999</v>
      </c>
      <c r="M291" s="82">
        <f t="shared" si="41"/>
        <v>7.03</v>
      </c>
      <c r="N291" s="82">
        <v>22.75</v>
      </c>
      <c r="O291" s="82">
        <v>3.11</v>
      </c>
      <c r="P291" s="146">
        <v>6.29</v>
      </c>
      <c r="Q291" s="190"/>
      <c r="R291" s="82">
        <v>0.11</v>
      </c>
      <c r="S291" s="146">
        <f t="shared" si="42"/>
        <v>6.4313002054106025</v>
      </c>
      <c r="T291" s="147"/>
      <c r="U291" s="102">
        <v>4600</v>
      </c>
      <c r="V291" s="85">
        <f t="shared" si="43"/>
        <v>0.25130020541060266</v>
      </c>
      <c r="W291" s="86">
        <v>1.74</v>
      </c>
      <c r="X291" s="86">
        <f t="shared" si="44"/>
        <v>2.29</v>
      </c>
      <c r="Y291" s="82">
        <v>0.08</v>
      </c>
      <c r="Z291" s="87">
        <v>11.75</v>
      </c>
      <c r="AA291" s="150">
        <v>0.14000000000000001</v>
      </c>
      <c r="AB291" s="151"/>
      <c r="AC291" s="88">
        <v>1.63</v>
      </c>
      <c r="AD291" s="82">
        <v>1.56</v>
      </c>
    </row>
    <row r="292" spans="1:30" ht="14.25" customHeight="1" x14ac:dyDescent="0.25">
      <c r="A292" s="80">
        <v>73</v>
      </c>
      <c r="B292" s="99" t="s">
        <v>125</v>
      </c>
      <c r="C292" s="100" t="s">
        <v>95</v>
      </c>
      <c r="D292" s="103">
        <v>1515.8</v>
      </c>
      <c r="E292" s="82">
        <v>57.8</v>
      </c>
      <c r="F292" s="82">
        <f t="shared" si="37"/>
        <v>56.16</v>
      </c>
      <c r="G292" s="82">
        <f t="shared" si="38"/>
        <v>57.292891762325716</v>
      </c>
      <c r="H292" s="82">
        <f t="shared" si="39"/>
        <v>58.872891762325715</v>
      </c>
      <c r="I292" s="83">
        <f t="shared" si="40"/>
        <v>102.01725741154866</v>
      </c>
      <c r="J292" s="82">
        <v>10.44</v>
      </c>
      <c r="K292" s="82">
        <v>6.59</v>
      </c>
      <c r="L292" s="82">
        <f t="shared" si="41"/>
        <v>10.879999999999999</v>
      </c>
      <c r="M292" s="82">
        <f t="shared" si="41"/>
        <v>7.03</v>
      </c>
      <c r="N292" s="82">
        <v>22.75</v>
      </c>
      <c r="O292" s="82">
        <v>3.11</v>
      </c>
      <c r="P292" s="146">
        <v>6.29</v>
      </c>
      <c r="Q292" s="190"/>
      <c r="R292" s="82">
        <v>0.11</v>
      </c>
      <c r="S292" s="146">
        <f t="shared" si="42"/>
        <v>6.432891762325724</v>
      </c>
      <c r="T292" s="147"/>
      <c r="U292" s="102">
        <v>4600</v>
      </c>
      <c r="V292" s="85">
        <f t="shared" si="43"/>
        <v>0.25289176232572458</v>
      </c>
      <c r="W292" s="86">
        <v>1.74</v>
      </c>
      <c r="X292" s="86">
        <f t="shared" si="44"/>
        <v>2.29</v>
      </c>
      <c r="Y292" s="82">
        <v>0.08</v>
      </c>
      <c r="Z292" s="87">
        <v>11.75</v>
      </c>
      <c r="AA292" s="150">
        <v>0.13</v>
      </c>
      <c r="AB292" s="151"/>
      <c r="AC292" s="88">
        <v>1.58</v>
      </c>
      <c r="AD292" s="82">
        <v>1.51</v>
      </c>
    </row>
    <row r="293" spans="1:30" ht="14.25" customHeight="1" x14ac:dyDescent="0.25">
      <c r="A293" s="80">
        <v>74</v>
      </c>
      <c r="B293" s="99" t="s">
        <v>125</v>
      </c>
      <c r="C293" s="100" t="s">
        <v>103</v>
      </c>
      <c r="D293" s="103">
        <v>1550.5</v>
      </c>
      <c r="E293" s="82">
        <v>57.9</v>
      </c>
      <c r="F293" s="82">
        <f t="shared" si="37"/>
        <v>56.16</v>
      </c>
      <c r="G293" s="82">
        <f t="shared" si="38"/>
        <v>57.287232075674503</v>
      </c>
      <c r="H293" s="82">
        <f t="shared" si="39"/>
        <v>58.967232075674502</v>
      </c>
      <c r="I293" s="83">
        <f t="shared" si="40"/>
        <v>102.00717962192753</v>
      </c>
      <c r="J293" s="82">
        <v>10.44</v>
      </c>
      <c r="K293" s="82">
        <v>6.59</v>
      </c>
      <c r="L293" s="82">
        <f t="shared" si="41"/>
        <v>10.879999999999999</v>
      </c>
      <c r="M293" s="82">
        <f t="shared" si="41"/>
        <v>7.03</v>
      </c>
      <c r="N293" s="82">
        <v>22.75</v>
      </c>
      <c r="O293" s="82">
        <v>3.11</v>
      </c>
      <c r="P293" s="146">
        <v>6.29</v>
      </c>
      <c r="Q293" s="190"/>
      <c r="R293" s="82">
        <v>0.11</v>
      </c>
      <c r="S293" s="146">
        <f t="shared" si="42"/>
        <v>6.4272320756745129</v>
      </c>
      <c r="T293" s="147"/>
      <c r="U293" s="102">
        <v>4600</v>
      </c>
      <c r="V293" s="85">
        <f t="shared" si="43"/>
        <v>0.24723207567451358</v>
      </c>
      <c r="W293" s="86">
        <v>1.74</v>
      </c>
      <c r="X293" s="86">
        <f t="shared" si="44"/>
        <v>2.29</v>
      </c>
      <c r="Y293" s="82">
        <v>0.08</v>
      </c>
      <c r="Z293" s="87">
        <v>11.75</v>
      </c>
      <c r="AA293" s="150">
        <v>0.14000000000000001</v>
      </c>
      <c r="AB293" s="151"/>
      <c r="AC293" s="88">
        <v>1.68</v>
      </c>
      <c r="AD293" s="82">
        <v>1.6</v>
      </c>
    </row>
    <row r="294" spans="1:30" ht="14.25" customHeight="1" x14ac:dyDescent="0.25">
      <c r="A294" s="80">
        <v>75</v>
      </c>
      <c r="B294" s="99" t="s">
        <v>125</v>
      </c>
      <c r="C294" s="100">
        <v>11</v>
      </c>
      <c r="D294" s="103">
        <v>455</v>
      </c>
      <c r="E294" s="82">
        <v>57.55</v>
      </c>
      <c r="F294" s="82">
        <f t="shared" si="37"/>
        <v>56.16</v>
      </c>
      <c r="G294" s="82">
        <f t="shared" si="38"/>
        <v>57.259780219780211</v>
      </c>
      <c r="H294" s="82">
        <f t="shared" si="39"/>
        <v>58.599780219780214</v>
      </c>
      <c r="I294" s="83">
        <f t="shared" si="40"/>
        <v>101.95829811214425</v>
      </c>
      <c r="J294" s="82">
        <v>10.44</v>
      </c>
      <c r="K294" s="82">
        <v>6.59</v>
      </c>
      <c r="L294" s="82">
        <f t="shared" si="41"/>
        <v>10.879999999999999</v>
      </c>
      <c r="M294" s="82">
        <f t="shared" si="41"/>
        <v>7.03</v>
      </c>
      <c r="N294" s="82">
        <v>22.75</v>
      </c>
      <c r="O294" s="82">
        <v>3.11</v>
      </c>
      <c r="P294" s="146">
        <v>6.29</v>
      </c>
      <c r="Q294" s="190"/>
      <c r="R294" s="82">
        <v>0.11</v>
      </c>
      <c r="S294" s="146">
        <f t="shared" si="42"/>
        <v>6.3997802197802196</v>
      </c>
      <c r="T294" s="147"/>
      <c r="U294" s="102">
        <v>1200</v>
      </c>
      <c r="V294" s="85">
        <f t="shared" si="43"/>
        <v>0.21978021978021978</v>
      </c>
      <c r="W294" s="86">
        <v>1.74</v>
      </c>
      <c r="X294" s="86">
        <f t="shared" si="44"/>
        <v>2.29</v>
      </c>
      <c r="Y294" s="82">
        <v>0.08</v>
      </c>
      <c r="Z294" s="87">
        <v>11.75</v>
      </c>
      <c r="AA294" s="150">
        <v>0.11</v>
      </c>
      <c r="AB294" s="151"/>
      <c r="AC294" s="88">
        <v>1.34</v>
      </c>
      <c r="AD294" s="82">
        <v>1.28</v>
      </c>
    </row>
    <row r="295" spans="1:30" ht="14.25" customHeight="1" x14ac:dyDescent="0.25">
      <c r="A295" s="80">
        <v>76</v>
      </c>
      <c r="B295" s="99" t="s">
        <v>126</v>
      </c>
      <c r="C295" s="100">
        <v>11</v>
      </c>
      <c r="D295" s="103">
        <v>1417.5</v>
      </c>
      <c r="E295" s="82">
        <v>57.57</v>
      </c>
      <c r="F295" s="82">
        <f t="shared" si="37"/>
        <v>56.16</v>
      </c>
      <c r="G295" s="82">
        <f t="shared" si="38"/>
        <v>57.263398001175773</v>
      </c>
      <c r="H295" s="82">
        <f t="shared" si="39"/>
        <v>58.623398001175772</v>
      </c>
      <c r="I295" s="83">
        <f t="shared" si="40"/>
        <v>101.96474003058364</v>
      </c>
      <c r="J295" s="82">
        <v>10.44</v>
      </c>
      <c r="K295" s="82">
        <v>6.59</v>
      </c>
      <c r="L295" s="82">
        <f t="shared" si="41"/>
        <v>10.879999999999999</v>
      </c>
      <c r="M295" s="82">
        <f t="shared" si="41"/>
        <v>7.03</v>
      </c>
      <c r="N295" s="82">
        <v>22.75</v>
      </c>
      <c r="O295" s="82">
        <v>3.11</v>
      </c>
      <c r="P295" s="146">
        <v>6.29</v>
      </c>
      <c r="Q295" s="190"/>
      <c r="R295" s="82">
        <v>0.11</v>
      </c>
      <c r="S295" s="146">
        <f t="shared" si="42"/>
        <v>6.4033980011757787</v>
      </c>
      <c r="T295" s="147"/>
      <c r="U295" s="102">
        <v>3800</v>
      </c>
      <c r="V295" s="85">
        <f t="shared" si="43"/>
        <v>0.22339800117577893</v>
      </c>
      <c r="W295" s="86">
        <v>1.74</v>
      </c>
      <c r="X295" s="86">
        <f t="shared" si="44"/>
        <v>2.29</v>
      </c>
      <c r="Y295" s="82">
        <v>0.08</v>
      </c>
      <c r="Z295" s="87">
        <v>11.75</v>
      </c>
      <c r="AA295" s="150">
        <v>0.11</v>
      </c>
      <c r="AB295" s="151"/>
      <c r="AC295" s="88">
        <v>1.36</v>
      </c>
      <c r="AD295" s="82">
        <v>1.3</v>
      </c>
    </row>
    <row r="296" spans="1:30" ht="14.25" customHeight="1" x14ac:dyDescent="0.25">
      <c r="A296" s="16"/>
      <c r="B296" s="105"/>
      <c r="C296" s="91"/>
      <c r="D296" s="112"/>
      <c r="E296" s="23"/>
      <c r="F296" s="23"/>
      <c r="G296" s="23"/>
      <c r="H296" s="23"/>
      <c r="I296" s="24"/>
      <c r="J296" s="23"/>
      <c r="K296" s="23"/>
      <c r="L296" s="23"/>
      <c r="M296" s="23"/>
      <c r="N296" s="23"/>
      <c r="O296" s="23"/>
      <c r="P296" s="113"/>
      <c r="Q296" s="113"/>
      <c r="R296" s="23"/>
      <c r="S296" s="113"/>
      <c r="T296" s="123"/>
      <c r="U296" s="21"/>
      <c r="V296" s="22"/>
      <c r="W296" s="20"/>
      <c r="X296" s="20"/>
      <c r="Y296" s="23"/>
      <c r="Z296" s="90"/>
      <c r="AA296" s="91"/>
      <c r="AB296" s="91"/>
      <c r="AC296" s="17"/>
      <c r="AD296" s="23"/>
    </row>
    <row r="297" spans="1:30" ht="14.25" customHeight="1" x14ac:dyDescent="0.25">
      <c r="A297" s="16"/>
      <c r="B297" s="105"/>
      <c r="C297" s="91"/>
      <c r="D297" s="112"/>
      <c r="E297" s="23"/>
      <c r="F297" s="23"/>
      <c r="G297" s="23"/>
      <c r="H297" s="23"/>
      <c r="I297" s="24"/>
      <c r="J297" s="23"/>
      <c r="K297" s="23"/>
      <c r="L297" s="23"/>
      <c r="M297" s="23"/>
      <c r="N297" s="23"/>
      <c r="O297" s="23"/>
      <c r="P297" s="113"/>
      <c r="Q297" s="113"/>
      <c r="R297" s="23"/>
      <c r="S297" s="113"/>
      <c r="T297" s="123"/>
      <c r="U297" s="21"/>
      <c r="V297" s="22"/>
      <c r="W297" s="20"/>
      <c r="X297" s="20"/>
      <c r="Y297" s="23"/>
      <c r="Z297" s="90"/>
      <c r="AA297" s="91"/>
      <c r="AB297" s="91"/>
      <c r="AC297" s="17"/>
      <c r="AD297" s="23"/>
    </row>
    <row r="298" spans="1:30" ht="14.25" customHeight="1" x14ac:dyDescent="0.25">
      <c r="A298" s="16"/>
      <c r="B298" s="105"/>
      <c r="C298" s="91"/>
      <c r="D298" s="112"/>
      <c r="E298" s="23"/>
      <c r="F298" s="23"/>
      <c r="G298" s="23"/>
      <c r="H298" s="23"/>
      <c r="I298" s="24"/>
      <c r="J298" s="23"/>
      <c r="K298" s="23"/>
      <c r="L298" s="23"/>
      <c r="M298" s="23"/>
      <c r="N298" s="23"/>
      <c r="O298" s="23"/>
      <c r="P298" s="113"/>
      <c r="Q298" s="113"/>
      <c r="R298" s="23"/>
      <c r="S298" s="113"/>
      <c r="T298" s="123"/>
      <c r="U298" s="21"/>
      <c r="V298" s="22"/>
      <c r="W298" s="20"/>
      <c r="X298" s="20"/>
      <c r="Y298" s="23"/>
      <c r="Z298" s="90"/>
      <c r="AA298" s="91"/>
      <c r="AB298" s="91"/>
      <c r="AC298" s="17"/>
      <c r="AD298" s="23"/>
    </row>
    <row r="299" spans="1:30" ht="14.25" customHeight="1" x14ac:dyDescent="0.25">
      <c r="A299" s="16"/>
      <c r="B299" s="105"/>
      <c r="C299" s="91"/>
      <c r="D299" s="112"/>
      <c r="E299" s="23"/>
      <c r="F299" s="23"/>
      <c r="G299" s="23"/>
      <c r="H299" s="23"/>
      <c r="I299" s="24"/>
      <c r="J299" s="23"/>
      <c r="K299" s="23"/>
      <c r="L299" s="23"/>
      <c r="M299" s="23"/>
      <c r="N299" s="23"/>
      <c r="O299" s="23"/>
      <c r="P299" s="113"/>
      <c r="Q299" s="113"/>
      <c r="R299" s="23"/>
      <c r="S299" s="113"/>
      <c r="T299" s="123"/>
      <c r="U299" s="21"/>
      <c r="V299" s="22"/>
      <c r="W299" s="20"/>
      <c r="X299" s="20"/>
      <c r="Y299" s="23"/>
      <c r="Z299" s="90"/>
      <c r="AA299" s="91"/>
      <c r="AB299" s="91"/>
      <c r="AC299" s="17"/>
      <c r="AD299" s="23"/>
    </row>
    <row r="300" spans="1:30" ht="14.25" customHeight="1" x14ac:dyDescent="0.25">
      <c r="A300" s="16"/>
      <c r="B300" s="16"/>
      <c r="C300" s="17"/>
      <c r="D300" s="18">
        <f>SUM(D220:D295)</f>
        <v>242719.70000000007</v>
      </c>
      <c r="E300" s="16"/>
      <c r="F300" s="16"/>
      <c r="G300" s="16"/>
      <c r="H300" s="16"/>
      <c r="I300" s="19"/>
      <c r="J300" s="16"/>
      <c r="K300" s="16"/>
      <c r="L300" s="16"/>
      <c r="M300" s="16"/>
      <c r="N300" s="16"/>
      <c r="O300" s="20"/>
      <c r="P300" s="16"/>
      <c r="Q300" s="16"/>
      <c r="R300" s="16"/>
      <c r="S300" s="16"/>
      <c r="T300" s="16"/>
      <c r="U300" s="21">
        <f>SUM(U220:U295)</f>
        <v>971720</v>
      </c>
      <c r="V300" s="22"/>
      <c r="W300" s="16"/>
      <c r="X300" s="16"/>
      <c r="Y300" s="20"/>
      <c r="Z300" s="20"/>
      <c r="AA300" s="20"/>
      <c r="AB300" s="20"/>
      <c r="AC300" s="20"/>
      <c r="AD300" s="20"/>
    </row>
    <row r="301" spans="1:30" ht="14.25" customHeight="1" x14ac:dyDescent="0.25">
      <c r="A301" s="16"/>
      <c r="B301" s="16"/>
      <c r="C301" s="17"/>
      <c r="D301" s="18"/>
      <c r="E301" s="16"/>
      <c r="F301" s="16"/>
      <c r="G301" s="16"/>
      <c r="H301" s="16"/>
      <c r="I301" s="19"/>
      <c r="J301" s="16"/>
      <c r="K301" s="16"/>
      <c r="L301" s="16"/>
      <c r="M301" s="16"/>
      <c r="N301" s="16"/>
      <c r="O301" s="20"/>
      <c r="P301" s="16"/>
      <c r="Q301" s="16"/>
      <c r="R301" s="16"/>
      <c r="S301" s="16"/>
      <c r="T301" s="16"/>
      <c r="U301" s="21"/>
      <c r="V301" s="22"/>
      <c r="W301" s="16"/>
      <c r="X301" s="16"/>
      <c r="Y301" s="20"/>
      <c r="Z301" s="20"/>
      <c r="AA301" s="20"/>
      <c r="AB301" s="20"/>
      <c r="AC301" s="20"/>
      <c r="AD301" s="20"/>
    </row>
    <row r="302" spans="1:30" s="36" customFormat="1" x14ac:dyDescent="0.25">
      <c r="A302" s="193" t="s">
        <v>127</v>
      </c>
      <c r="B302" s="193"/>
      <c r="C302" s="193"/>
      <c r="D302" s="193"/>
      <c r="E302" s="193"/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B302" s="193"/>
      <c r="AC302" s="193"/>
      <c r="AD302" s="193"/>
    </row>
    <row r="303" spans="1:30" ht="18" customHeight="1" x14ac:dyDescent="0.25">
      <c r="A303" s="28"/>
      <c r="B303" s="28"/>
      <c r="C303" s="29"/>
      <c r="D303" s="30"/>
      <c r="E303" s="28"/>
      <c r="F303" s="28"/>
      <c r="G303" s="28"/>
      <c r="H303" s="28"/>
      <c r="I303" s="31"/>
      <c r="J303" s="28"/>
      <c r="K303" s="28"/>
      <c r="L303" s="28"/>
      <c r="M303" s="28"/>
      <c r="N303" s="28"/>
      <c r="O303" s="32"/>
      <c r="P303" s="28"/>
      <c r="Q303" s="28"/>
      <c r="R303" s="28"/>
      <c r="S303" s="28"/>
      <c r="T303" s="28"/>
      <c r="U303" s="33"/>
      <c r="V303" s="34"/>
      <c r="W303" s="28"/>
      <c r="X303" s="16"/>
      <c r="Y303" s="20"/>
      <c r="Z303" s="20"/>
      <c r="AA303" s="20"/>
      <c r="AB303" s="20"/>
      <c r="AC303" s="20"/>
      <c r="AD303" s="20"/>
    </row>
    <row r="304" spans="1:30" ht="15" customHeight="1" x14ac:dyDescent="0.25">
      <c r="A304" s="169" t="s">
        <v>1</v>
      </c>
      <c r="B304" s="169" t="s">
        <v>2</v>
      </c>
      <c r="C304" s="157" t="s">
        <v>3</v>
      </c>
      <c r="D304" s="172" t="s">
        <v>4</v>
      </c>
      <c r="E304" s="155" t="s">
        <v>5</v>
      </c>
      <c r="F304" s="175"/>
      <c r="G304" s="175"/>
      <c r="H304" s="175"/>
      <c r="I304" s="175"/>
      <c r="J304" s="175"/>
      <c r="K304" s="175"/>
      <c r="L304" s="175"/>
      <c r="M304" s="175"/>
      <c r="N304" s="175"/>
      <c r="O304" s="175"/>
      <c r="P304" s="175"/>
      <c r="Q304" s="175"/>
      <c r="R304" s="175"/>
      <c r="S304" s="175"/>
      <c r="T304" s="175"/>
      <c r="U304" s="175"/>
      <c r="V304" s="175"/>
      <c r="W304" s="175"/>
      <c r="X304" s="175"/>
      <c r="Y304" s="175"/>
      <c r="Z304" s="175"/>
      <c r="AA304" s="175"/>
      <c r="AB304" s="175"/>
      <c r="AC304" s="175"/>
      <c r="AD304" s="156"/>
    </row>
    <row r="305" spans="1:30" ht="12.75" customHeight="1" x14ac:dyDescent="0.25">
      <c r="A305" s="170"/>
      <c r="B305" s="170"/>
      <c r="C305" s="158"/>
      <c r="D305" s="173"/>
      <c r="E305" s="159" t="s">
        <v>9</v>
      </c>
      <c r="F305" s="159" t="s">
        <v>49</v>
      </c>
      <c r="G305" s="159" t="s">
        <v>50</v>
      </c>
      <c r="H305" s="159" t="s">
        <v>9</v>
      </c>
      <c r="I305" s="56"/>
      <c r="J305" s="176" t="s">
        <v>11</v>
      </c>
      <c r="K305" s="177"/>
      <c r="L305" s="177"/>
      <c r="M305" s="177"/>
      <c r="N305" s="177"/>
      <c r="O305" s="177"/>
      <c r="P305" s="177"/>
      <c r="Q305" s="177"/>
      <c r="R305" s="177"/>
      <c r="S305" s="177"/>
      <c r="T305" s="177"/>
      <c r="U305" s="177"/>
      <c r="V305" s="177"/>
      <c r="W305" s="177"/>
      <c r="X305" s="177"/>
      <c r="Y305" s="177"/>
      <c r="Z305" s="177"/>
      <c r="AA305" s="177"/>
      <c r="AB305" s="177"/>
      <c r="AC305" s="177"/>
      <c r="AD305" s="178"/>
    </row>
    <row r="306" spans="1:30" ht="13.15" customHeight="1" x14ac:dyDescent="0.25">
      <c r="A306" s="170"/>
      <c r="B306" s="170"/>
      <c r="C306" s="158"/>
      <c r="D306" s="173"/>
      <c r="E306" s="160"/>
      <c r="F306" s="160"/>
      <c r="G306" s="160"/>
      <c r="H306" s="160"/>
      <c r="I306" s="57"/>
      <c r="J306" s="161" t="s">
        <v>12</v>
      </c>
      <c r="K306" s="162"/>
      <c r="L306" s="161" t="s">
        <v>13</v>
      </c>
      <c r="M306" s="162"/>
      <c r="N306" s="159" t="s">
        <v>14</v>
      </c>
      <c r="O306" s="159" t="s">
        <v>15</v>
      </c>
      <c r="P306" s="179" t="s">
        <v>17</v>
      </c>
      <c r="Q306" s="185"/>
      <c r="R306" s="180"/>
      <c r="S306" s="179" t="s">
        <v>17</v>
      </c>
      <c r="T306" s="185"/>
      <c r="U306" s="185"/>
      <c r="V306" s="180"/>
      <c r="W306" s="159" t="s">
        <v>51</v>
      </c>
      <c r="X306" s="157" t="s">
        <v>51</v>
      </c>
      <c r="Y306" s="159" t="s">
        <v>20</v>
      </c>
      <c r="Z306" s="157" t="s">
        <v>52</v>
      </c>
      <c r="AA306" s="161" t="s">
        <v>53</v>
      </c>
      <c r="AB306" s="162"/>
      <c r="AC306" s="157" t="s">
        <v>23</v>
      </c>
      <c r="AD306" s="157" t="s">
        <v>54</v>
      </c>
    </row>
    <row r="307" spans="1:30" ht="12.75" customHeight="1" x14ac:dyDescent="0.25">
      <c r="A307" s="170"/>
      <c r="B307" s="170"/>
      <c r="C307" s="158"/>
      <c r="D307" s="173"/>
      <c r="E307" s="160"/>
      <c r="F307" s="160"/>
      <c r="G307" s="160"/>
      <c r="H307" s="160"/>
      <c r="I307" s="58"/>
      <c r="J307" s="163"/>
      <c r="K307" s="164"/>
      <c r="L307" s="163"/>
      <c r="M307" s="164"/>
      <c r="N307" s="160"/>
      <c r="O307" s="160" t="s">
        <v>25</v>
      </c>
      <c r="P307" s="181"/>
      <c r="Q307" s="186"/>
      <c r="R307" s="182"/>
      <c r="S307" s="181"/>
      <c r="T307" s="186"/>
      <c r="U307" s="186"/>
      <c r="V307" s="182"/>
      <c r="W307" s="160" t="s">
        <v>26</v>
      </c>
      <c r="X307" s="158"/>
      <c r="Y307" s="160" t="s">
        <v>27</v>
      </c>
      <c r="Z307" s="158"/>
      <c r="AA307" s="163"/>
      <c r="AB307" s="164"/>
      <c r="AC307" s="158"/>
      <c r="AD307" s="158"/>
    </row>
    <row r="308" spans="1:30" ht="12.75" customHeight="1" x14ac:dyDescent="0.25">
      <c r="A308" s="170"/>
      <c r="B308" s="170"/>
      <c r="C308" s="158"/>
      <c r="D308" s="173"/>
      <c r="E308" s="160"/>
      <c r="F308" s="160"/>
      <c r="G308" s="160"/>
      <c r="H308" s="160"/>
      <c r="I308" s="58"/>
      <c r="J308" s="163"/>
      <c r="K308" s="164"/>
      <c r="L308" s="163"/>
      <c r="M308" s="164"/>
      <c r="N308" s="160"/>
      <c r="O308" s="160"/>
      <c r="P308" s="181"/>
      <c r="Q308" s="186"/>
      <c r="R308" s="182"/>
      <c r="S308" s="181"/>
      <c r="T308" s="186"/>
      <c r="U308" s="186"/>
      <c r="V308" s="182"/>
      <c r="W308" s="160" t="s">
        <v>28</v>
      </c>
      <c r="X308" s="158"/>
      <c r="Y308" s="160"/>
      <c r="Z308" s="158"/>
      <c r="AA308" s="163"/>
      <c r="AB308" s="164"/>
      <c r="AC308" s="158"/>
      <c r="AD308" s="158"/>
    </row>
    <row r="309" spans="1:30" ht="12.75" customHeight="1" x14ac:dyDescent="0.25">
      <c r="A309" s="170"/>
      <c r="B309" s="170"/>
      <c r="C309" s="158"/>
      <c r="D309" s="173"/>
      <c r="E309" s="160"/>
      <c r="F309" s="160"/>
      <c r="G309" s="160"/>
      <c r="H309" s="160"/>
      <c r="I309" s="56"/>
      <c r="J309" s="165"/>
      <c r="K309" s="166"/>
      <c r="L309" s="165"/>
      <c r="M309" s="166"/>
      <c r="N309" s="160"/>
      <c r="O309" s="160"/>
      <c r="P309" s="181"/>
      <c r="Q309" s="186"/>
      <c r="R309" s="182"/>
      <c r="S309" s="181"/>
      <c r="T309" s="186"/>
      <c r="U309" s="186"/>
      <c r="V309" s="182"/>
      <c r="W309" s="160"/>
      <c r="X309" s="158"/>
      <c r="Y309" s="160"/>
      <c r="Z309" s="158"/>
      <c r="AA309" s="163"/>
      <c r="AB309" s="164"/>
      <c r="AC309" s="158"/>
      <c r="AD309" s="158"/>
    </row>
    <row r="310" spans="1:30" ht="64.5" customHeight="1" x14ac:dyDescent="0.25">
      <c r="A310" s="171"/>
      <c r="B310" s="171"/>
      <c r="C310" s="159"/>
      <c r="D310" s="174"/>
      <c r="E310" s="160"/>
      <c r="F310" s="160"/>
      <c r="G310" s="160"/>
      <c r="H310" s="160"/>
      <c r="I310" s="59"/>
      <c r="J310" s="60" t="s">
        <v>29</v>
      </c>
      <c r="K310" s="37" t="s">
        <v>30</v>
      </c>
      <c r="L310" s="60" t="s">
        <v>29</v>
      </c>
      <c r="M310" s="37" t="s">
        <v>30</v>
      </c>
      <c r="N310" s="160"/>
      <c r="O310" s="160"/>
      <c r="P310" s="183"/>
      <c r="Q310" s="187"/>
      <c r="R310" s="184"/>
      <c r="S310" s="183"/>
      <c r="T310" s="187"/>
      <c r="U310" s="187"/>
      <c r="V310" s="184"/>
      <c r="W310" s="160"/>
      <c r="X310" s="159"/>
      <c r="Y310" s="160"/>
      <c r="Z310" s="159"/>
      <c r="AA310" s="165"/>
      <c r="AB310" s="166"/>
      <c r="AC310" s="159"/>
      <c r="AD310" s="159"/>
    </row>
    <row r="311" spans="1:30" s="14" customFormat="1" ht="13.5" customHeight="1" x14ac:dyDescent="0.25">
      <c r="A311" s="62">
        <v>1</v>
      </c>
      <c r="B311" s="62">
        <v>2</v>
      </c>
      <c r="C311" s="63">
        <v>3</v>
      </c>
      <c r="D311" s="64"/>
      <c r="E311" s="63">
        <v>4</v>
      </c>
      <c r="F311" s="63"/>
      <c r="G311" s="63"/>
      <c r="H311" s="63">
        <v>4</v>
      </c>
      <c r="I311" s="65"/>
      <c r="J311" s="63">
        <v>5</v>
      </c>
      <c r="K311" s="63">
        <v>6</v>
      </c>
      <c r="L311" s="63">
        <v>5</v>
      </c>
      <c r="M311" s="63">
        <v>6</v>
      </c>
      <c r="N311" s="63">
        <v>7</v>
      </c>
      <c r="O311" s="63">
        <v>8</v>
      </c>
      <c r="P311" s="63">
        <v>9</v>
      </c>
      <c r="Q311" s="63">
        <v>10</v>
      </c>
      <c r="R311" s="63"/>
      <c r="S311" s="155">
        <v>9</v>
      </c>
      <c r="T311" s="196"/>
      <c r="U311" s="196"/>
      <c r="V311" s="167"/>
      <c r="W311" s="63">
        <v>11</v>
      </c>
      <c r="X311" s="63">
        <v>10</v>
      </c>
      <c r="Y311" s="63">
        <v>11</v>
      </c>
      <c r="Z311" s="25">
        <v>12</v>
      </c>
      <c r="AA311" s="155">
        <v>14</v>
      </c>
      <c r="AB311" s="156"/>
      <c r="AC311" s="26">
        <v>13</v>
      </c>
      <c r="AD311" s="63">
        <v>15</v>
      </c>
    </row>
    <row r="312" spans="1:30" x14ac:dyDescent="0.25">
      <c r="A312" s="80">
        <v>1</v>
      </c>
      <c r="B312" s="99" t="s">
        <v>34</v>
      </c>
      <c r="C312" s="100" t="s">
        <v>128</v>
      </c>
      <c r="D312" s="15">
        <v>2122.1</v>
      </c>
      <c r="E312" s="82">
        <v>36.1</v>
      </c>
      <c r="F312" s="82">
        <f t="shared" ref="F312:F314" si="45">J312+N312+O312+P312+W312+Y312+Z312</f>
        <v>34.959999999999994</v>
      </c>
      <c r="G312" s="82">
        <f>L312+N312+O312+S312+X312+Y312+Z312</f>
        <v>35.949999999999996</v>
      </c>
      <c r="H312" s="82">
        <f>L312+N312+O312+S312+X312+Y312+Z312+AC312</f>
        <v>37.01</v>
      </c>
      <c r="I312" s="83">
        <f t="shared" ref="I312:I314" si="46">G312/F312*100</f>
        <v>102.83180778032037</v>
      </c>
      <c r="J312" s="82">
        <v>10.44</v>
      </c>
      <c r="K312" s="82">
        <v>6.59</v>
      </c>
      <c r="L312" s="82">
        <f t="shared" ref="L312:M314" si="47">J312+0.44</f>
        <v>10.879999999999999</v>
      </c>
      <c r="M312" s="82">
        <f t="shared" si="47"/>
        <v>7.03</v>
      </c>
      <c r="N312" s="82">
        <v>2.3199999999999998</v>
      </c>
      <c r="O312" s="82">
        <v>7.28</v>
      </c>
      <c r="P312" s="146">
        <v>7.63</v>
      </c>
      <c r="Q312" s="190"/>
      <c r="R312" s="101"/>
      <c r="S312" s="146">
        <v>7.63</v>
      </c>
      <c r="T312" s="198"/>
      <c r="U312" s="198"/>
      <c r="V312" s="199"/>
      <c r="W312" s="86">
        <v>1.74</v>
      </c>
      <c r="X312" s="86">
        <f t="shared" ref="X312:X314" si="48">W312+0.55</f>
        <v>2.29</v>
      </c>
      <c r="Y312" s="82">
        <v>0.08</v>
      </c>
      <c r="Z312" s="87">
        <v>5.47</v>
      </c>
      <c r="AA312" s="150">
        <v>0.13</v>
      </c>
      <c r="AB312" s="151"/>
      <c r="AC312" s="88">
        <v>1.06</v>
      </c>
      <c r="AD312" s="99">
        <v>1.01</v>
      </c>
    </row>
    <row r="313" spans="1:30" x14ac:dyDescent="0.25">
      <c r="A313" s="80">
        <v>2</v>
      </c>
      <c r="B313" s="99" t="s">
        <v>34</v>
      </c>
      <c r="C313" s="100" t="s">
        <v>129</v>
      </c>
      <c r="D313" s="15">
        <v>2242.1999999999998</v>
      </c>
      <c r="E313" s="82">
        <v>36.22</v>
      </c>
      <c r="F313" s="82">
        <f t="shared" si="45"/>
        <v>34.959999999999994</v>
      </c>
      <c r="G313" s="82">
        <f>L313+N313+O313+S313+X313+Y313+Z313</f>
        <v>35.949999999999996</v>
      </c>
      <c r="H313" s="82">
        <f>L313+N313+O313+S313+X313+Y313+Z313+AC313</f>
        <v>37.129999999999995</v>
      </c>
      <c r="I313" s="83">
        <f t="shared" si="46"/>
        <v>102.83180778032037</v>
      </c>
      <c r="J313" s="82">
        <v>10.44</v>
      </c>
      <c r="K313" s="82">
        <v>6.59</v>
      </c>
      <c r="L313" s="82">
        <f t="shared" si="47"/>
        <v>10.879999999999999</v>
      </c>
      <c r="M313" s="82">
        <f t="shared" si="47"/>
        <v>7.03</v>
      </c>
      <c r="N313" s="82">
        <v>2.3199999999999998</v>
      </c>
      <c r="O313" s="82">
        <v>7.28</v>
      </c>
      <c r="P313" s="146">
        <v>7.63</v>
      </c>
      <c r="Q313" s="190"/>
      <c r="R313" s="101"/>
      <c r="S313" s="146">
        <v>7.63</v>
      </c>
      <c r="T313" s="198"/>
      <c r="U313" s="198"/>
      <c r="V313" s="199"/>
      <c r="W313" s="86">
        <v>1.74</v>
      </c>
      <c r="X313" s="86">
        <f t="shared" si="48"/>
        <v>2.29</v>
      </c>
      <c r="Y313" s="82">
        <v>0.08</v>
      </c>
      <c r="Z313" s="87">
        <v>5.47</v>
      </c>
      <c r="AA313" s="150">
        <v>0.14000000000000001</v>
      </c>
      <c r="AB313" s="151"/>
      <c r="AC313" s="88">
        <v>1.18</v>
      </c>
      <c r="AD313" s="99">
        <v>1.1200000000000001</v>
      </c>
    </row>
    <row r="314" spans="1:30" x14ac:dyDescent="0.25">
      <c r="A314" s="80">
        <v>3</v>
      </c>
      <c r="B314" s="99" t="s">
        <v>109</v>
      </c>
      <c r="C314" s="100" t="s">
        <v>130</v>
      </c>
      <c r="D314" s="15">
        <v>1817.3</v>
      </c>
      <c r="E314" s="82">
        <v>35.61</v>
      </c>
      <c r="F314" s="82">
        <f t="shared" si="45"/>
        <v>34.959999999999994</v>
      </c>
      <c r="G314" s="82">
        <f>L314+N314+O314+S314+X314+Y314+Z314</f>
        <v>35.949999999999996</v>
      </c>
      <c r="H314" s="82">
        <f>L314+N314+O314+S314+X314+Y314+Z314+AC314</f>
        <v>36.559999999999995</v>
      </c>
      <c r="I314" s="83">
        <f t="shared" si="46"/>
        <v>102.83180778032037</v>
      </c>
      <c r="J314" s="82">
        <v>10.44</v>
      </c>
      <c r="K314" s="82">
        <v>6.59</v>
      </c>
      <c r="L314" s="82">
        <f t="shared" si="47"/>
        <v>10.879999999999999</v>
      </c>
      <c r="M314" s="82">
        <f t="shared" si="47"/>
        <v>7.03</v>
      </c>
      <c r="N314" s="82">
        <v>2.3199999999999998</v>
      </c>
      <c r="O314" s="82">
        <v>7.28</v>
      </c>
      <c r="P314" s="146">
        <v>7.63</v>
      </c>
      <c r="Q314" s="190"/>
      <c r="R314" s="101"/>
      <c r="S314" s="146">
        <v>7.63</v>
      </c>
      <c r="T314" s="198"/>
      <c r="U314" s="198"/>
      <c r="V314" s="199"/>
      <c r="W314" s="86">
        <v>1.74</v>
      </c>
      <c r="X314" s="86">
        <f t="shared" si="48"/>
        <v>2.29</v>
      </c>
      <c r="Y314" s="82">
        <v>0.08</v>
      </c>
      <c r="Z314" s="87">
        <v>5.47</v>
      </c>
      <c r="AA314" s="150">
        <v>7.0000000000000007E-2</v>
      </c>
      <c r="AB314" s="151"/>
      <c r="AC314" s="88">
        <v>0.61</v>
      </c>
      <c r="AD314" s="99">
        <v>0.57999999999999996</v>
      </c>
    </row>
    <row r="315" spans="1:30" x14ac:dyDescent="0.25">
      <c r="A315" s="80">
        <v>4</v>
      </c>
      <c r="B315" s="80" t="s">
        <v>121</v>
      </c>
      <c r="C315" s="81">
        <v>14</v>
      </c>
      <c r="D315" s="40">
        <f>SUM(D312:D314)</f>
        <v>6181.5999999999995</v>
      </c>
      <c r="E315" s="39"/>
      <c r="F315" s="39"/>
      <c r="G315" s="39"/>
      <c r="H315" s="128">
        <v>46.67</v>
      </c>
      <c r="I315" s="41"/>
      <c r="J315" s="38"/>
      <c r="K315" s="38"/>
      <c r="L315" s="86">
        <v>6.55</v>
      </c>
      <c r="M315" s="86">
        <v>4.18</v>
      </c>
      <c r="N315" s="86">
        <v>3.62</v>
      </c>
      <c r="O315" s="86">
        <v>6.98</v>
      </c>
      <c r="P315" s="38"/>
      <c r="Q315" s="38"/>
      <c r="R315" s="38"/>
      <c r="S315" s="132"/>
      <c r="T315" s="132"/>
      <c r="U315" s="42"/>
      <c r="V315" s="133">
        <v>19.54</v>
      </c>
      <c r="W315" s="38"/>
      <c r="X315" s="86">
        <v>1.07</v>
      </c>
      <c r="Y315" s="86">
        <v>0.09</v>
      </c>
      <c r="Z315" s="86">
        <v>6.76</v>
      </c>
      <c r="AA315" s="20"/>
      <c r="AB315" s="20"/>
      <c r="AC315" s="86">
        <v>2.0610371502828313</v>
      </c>
      <c r="AD315" s="20"/>
    </row>
    <row r="316" spans="1:30" x14ac:dyDescent="0.25">
      <c r="A316" s="80">
        <v>5</v>
      </c>
      <c r="B316" s="80" t="s">
        <v>121</v>
      </c>
      <c r="C316" s="81">
        <v>16</v>
      </c>
      <c r="D316" s="18"/>
      <c r="E316" s="17"/>
      <c r="F316" s="17"/>
      <c r="G316" s="17"/>
      <c r="H316" s="128">
        <v>46.59</v>
      </c>
      <c r="I316" s="27"/>
      <c r="J316" s="16"/>
      <c r="K316" s="16"/>
      <c r="L316" s="86">
        <v>6.55</v>
      </c>
      <c r="M316" s="86">
        <v>4.18</v>
      </c>
      <c r="N316" s="86">
        <v>3.62</v>
      </c>
      <c r="O316" s="86">
        <v>6.98</v>
      </c>
      <c r="P316" s="16"/>
      <c r="Q316" s="16"/>
      <c r="R316" s="16"/>
      <c r="S316" s="132"/>
      <c r="T316" s="132"/>
      <c r="U316" s="21"/>
      <c r="V316" s="133">
        <v>19.329999999999998</v>
      </c>
      <c r="W316" s="16"/>
      <c r="X316" s="86">
        <v>1.07</v>
      </c>
      <c r="Y316" s="86">
        <v>0.09</v>
      </c>
      <c r="Z316" s="86">
        <v>6.76</v>
      </c>
      <c r="AA316" s="20"/>
      <c r="AB316" s="20"/>
      <c r="AC316" s="86">
        <v>2.1878599295920482</v>
      </c>
      <c r="AD316" s="20"/>
    </row>
    <row r="317" spans="1:30" x14ac:dyDescent="0.25">
      <c r="A317" s="16"/>
      <c r="B317" s="16"/>
      <c r="C317" s="17"/>
      <c r="D317" s="18"/>
      <c r="E317" s="17"/>
      <c r="F317" s="17"/>
      <c r="G317" s="17"/>
      <c r="H317" s="17"/>
      <c r="I317" s="27"/>
      <c r="J317" s="16"/>
      <c r="K317" s="16"/>
      <c r="L317" s="16"/>
      <c r="M317" s="16"/>
      <c r="N317" s="16"/>
      <c r="O317" s="20"/>
      <c r="P317" s="16"/>
      <c r="Q317" s="16"/>
      <c r="R317" s="16"/>
      <c r="S317" s="16"/>
      <c r="T317" s="16"/>
      <c r="U317" s="21"/>
      <c r="V317" s="22"/>
      <c r="W317" s="16"/>
      <c r="X317" s="16"/>
      <c r="Y317" s="20"/>
      <c r="Z317" s="20"/>
      <c r="AA317" s="20"/>
      <c r="AB317" s="20"/>
      <c r="AC317" s="20"/>
      <c r="AD317" s="20"/>
    </row>
    <row r="318" spans="1:30" ht="15.75" customHeight="1" x14ac:dyDescent="0.25">
      <c r="A318" s="168" t="s">
        <v>131</v>
      </c>
      <c r="B318" s="168"/>
      <c r="C318" s="168"/>
      <c r="D318" s="168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68"/>
      <c r="R318" s="168"/>
      <c r="S318" s="168"/>
      <c r="T318" s="168"/>
      <c r="U318" s="168"/>
      <c r="V318" s="168"/>
      <c r="W318" s="168"/>
      <c r="X318" s="168"/>
      <c r="Y318" s="168"/>
      <c r="Z318" s="11"/>
      <c r="AA318" s="11"/>
      <c r="AB318" s="11"/>
      <c r="AC318" s="11"/>
      <c r="AD318" s="11"/>
    </row>
    <row r="319" spans="1:30" ht="15" customHeight="1" x14ac:dyDescent="0.25">
      <c r="A319" s="169" t="s">
        <v>1</v>
      </c>
      <c r="B319" s="169" t="s">
        <v>2</v>
      </c>
      <c r="C319" s="157" t="s">
        <v>3</v>
      </c>
      <c r="D319" s="172" t="s">
        <v>4</v>
      </c>
      <c r="E319" s="155" t="s">
        <v>5</v>
      </c>
      <c r="F319" s="175"/>
      <c r="G319" s="175"/>
      <c r="H319" s="175"/>
      <c r="I319" s="175"/>
      <c r="J319" s="175"/>
      <c r="K319" s="175"/>
      <c r="L319" s="175"/>
      <c r="M319" s="175"/>
      <c r="N319" s="175"/>
      <c r="O319" s="175"/>
      <c r="P319" s="175"/>
      <c r="Q319" s="175"/>
      <c r="R319" s="175"/>
      <c r="S319" s="175"/>
      <c r="T319" s="175"/>
      <c r="U319" s="175"/>
      <c r="V319" s="175"/>
      <c r="W319" s="175"/>
      <c r="X319" s="175"/>
      <c r="Y319" s="175"/>
      <c r="Z319" s="175"/>
      <c r="AA319" s="175"/>
      <c r="AB319" s="175"/>
      <c r="AC319" s="175"/>
      <c r="AD319" s="156"/>
    </row>
    <row r="320" spans="1:30" ht="12.75" customHeight="1" x14ac:dyDescent="0.25">
      <c r="A320" s="170"/>
      <c r="B320" s="170"/>
      <c r="C320" s="158"/>
      <c r="D320" s="173"/>
      <c r="E320" s="159" t="s">
        <v>9</v>
      </c>
      <c r="F320" s="159" t="s">
        <v>49</v>
      </c>
      <c r="G320" s="159" t="s">
        <v>50</v>
      </c>
      <c r="H320" s="106"/>
      <c r="I320" s="56"/>
      <c r="J320" s="176" t="s">
        <v>11</v>
      </c>
      <c r="K320" s="177"/>
      <c r="L320" s="177"/>
      <c r="M320" s="177"/>
      <c r="N320" s="177"/>
      <c r="O320" s="177"/>
      <c r="P320" s="177"/>
      <c r="Q320" s="177"/>
      <c r="R320" s="177"/>
      <c r="S320" s="177"/>
      <c r="T320" s="177"/>
      <c r="U320" s="177"/>
      <c r="V320" s="177"/>
      <c r="W320" s="177"/>
      <c r="X320" s="177"/>
      <c r="Y320" s="177"/>
      <c r="Z320" s="177"/>
      <c r="AA320" s="177"/>
      <c r="AB320" s="177"/>
      <c r="AC320" s="177"/>
      <c r="AD320" s="178"/>
    </row>
    <row r="321" spans="1:30" ht="13.15" customHeight="1" x14ac:dyDescent="0.25">
      <c r="A321" s="170"/>
      <c r="B321" s="170"/>
      <c r="C321" s="158"/>
      <c r="D321" s="173"/>
      <c r="E321" s="160"/>
      <c r="F321" s="160"/>
      <c r="G321" s="160"/>
      <c r="H321" s="161" t="s">
        <v>9</v>
      </c>
      <c r="I321" s="57"/>
      <c r="J321" s="161" t="s">
        <v>12</v>
      </c>
      <c r="K321" s="162"/>
      <c r="L321" s="161" t="s">
        <v>13</v>
      </c>
      <c r="M321" s="162"/>
      <c r="N321" s="159" t="s">
        <v>14</v>
      </c>
      <c r="O321" s="159" t="s">
        <v>15</v>
      </c>
      <c r="P321" s="179" t="s">
        <v>106</v>
      </c>
      <c r="Q321" s="185"/>
      <c r="R321" s="180"/>
      <c r="S321" s="179" t="s">
        <v>17</v>
      </c>
      <c r="T321" s="185"/>
      <c r="U321" s="185"/>
      <c r="V321" s="180"/>
      <c r="W321" s="159" t="s">
        <v>51</v>
      </c>
      <c r="X321" s="157" t="s">
        <v>51</v>
      </c>
      <c r="Y321" s="159" t="s">
        <v>20</v>
      </c>
      <c r="Z321" s="157" t="s">
        <v>52</v>
      </c>
      <c r="AA321" s="161" t="s">
        <v>53</v>
      </c>
      <c r="AB321" s="162"/>
      <c r="AC321" s="157" t="s">
        <v>23</v>
      </c>
      <c r="AD321" s="157" t="s">
        <v>54</v>
      </c>
    </row>
    <row r="322" spans="1:30" ht="12.75" customHeight="1" x14ac:dyDescent="0.25">
      <c r="A322" s="170"/>
      <c r="B322" s="170"/>
      <c r="C322" s="158"/>
      <c r="D322" s="173"/>
      <c r="E322" s="160"/>
      <c r="F322" s="160"/>
      <c r="G322" s="160"/>
      <c r="H322" s="163"/>
      <c r="I322" s="58"/>
      <c r="J322" s="163"/>
      <c r="K322" s="164"/>
      <c r="L322" s="163"/>
      <c r="M322" s="164"/>
      <c r="N322" s="160"/>
      <c r="O322" s="160" t="s">
        <v>25</v>
      </c>
      <c r="P322" s="181"/>
      <c r="Q322" s="186"/>
      <c r="R322" s="182"/>
      <c r="S322" s="181"/>
      <c r="T322" s="186"/>
      <c r="U322" s="186"/>
      <c r="V322" s="182"/>
      <c r="W322" s="160" t="s">
        <v>26</v>
      </c>
      <c r="X322" s="158"/>
      <c r="Y322" s="160" t="s">
        <v>27</v>
      </c>
      <c r="Z322" s="158"/>
      <c r="AA322" s="163"/>
      <c r="AB322" s="164"/>
      <c r="AC322" s="158"/>
      <c r="AD322" s="158"/>
    </row>
    <row r="323" spans="1:30" ht="32.25" customHeight="1" x14ac:dyDescent="0.25">
      <c r="A323" s="170"/>
      <c r="B323" s="170"/>
      <c r="C323" s="158"/>
      <c r="D323" s="173"/>
      <c r="E323" s="160"/>
      <c r="F323" s="160"/>
      <c r="G323" s="160"/>
      <c r="H323" s="163"/>
      <c r="I323" s="58"/>
      <c r="J323" s="163"/>
      <c r="K323" s="164"/>
      <c r="L323" s="163"/>
      <c r="M323" s="164"/>
      <c r="N323" s="160"/>
      <c r="O323" s="160"/>
      <c r="P323" s="183"/>
      <c r="Q323" s="187"/>
      <c r="R323" s="184"/>
      <c r="S323" s="183"/>
      <c r="T323" s="187"/>
      <c r="U323" s="187"/>
      <c r="V323" s="184"/>
      <c r="W323" s="160" t="s">
        <v>28</v>
      </c>
      <c r="X323" s="158"/>
      <c r="Y323" s="160"/>
      <c r="Z323" s="158"/>
      <c r="AA323" s="163"/>
      <c r="AB323" s="164"/>
      <c r="AC323" s="158"/>
      <c r="AD323" s="158"/>
    </row>
    <row r="324" spans="1:30" ht="37.5" customHeight="1" x14ac:dyDescent="0.25">
      <c r="A324" s="170"/>
      <c r="B324" s="170"/>
      <c r="C324" s="158"/>
      <c r="D324" s="173"/>
      <c r="E324" s="160"/>
      <c r="F324" s="160"/>
      <c r="G324" s="160"/>
      <c r="H324" s="163"/>
      <c r="I324" s="56"/>
      <c r="J324" s="165"/>
      <c r="K324" s="166"/>
      <c r="L324" s="165"/>
      <c r="M324" s="166"/>
      <c r="N324" s="160"/>
      <c r="O324" s="160"/>
      <c r="P324" s="179" t="s">
        <v>29</v>
      </c>
      <c r="Q324" s="180"/>
      <c r="R324" s="191" t="s">
        <v>32</v>
      </c>
      <c r="S324" s="179" t="s">
        <v>29</v>
      </c>
      <c r="T324" s="180"/>
      <c r="U324" s="98"/>
      <c r="V324" s="191" t="s">
        <v>32</v>
      </c>
      <c r="W324" s="160"/>
      <c r="X324" s="158"/>
      <c r="Y324" s="160"/>
      <c r="Z324" s="158"/>
      <c r="AA324" s="163"/>
      <c r="AB324" s="164"/>
      <c r="AC324" s="158"/>
      <c r="AD324" s="158"/>
    </row>
    <row r="325" spans="1:30" ht="144" customHeight="1" x14ac:dyDescent="0.25">
      <c r="A325" s="171"/>
      <c r="B325" s="171"/>
      <c r="C325" s="159"/>
      <c r="D325" s="174"/>
      <c r="E325" s="160"/>
      <c r="F325" s="160"/>
      <c r="G325" s="160"/>
      <c r="H325" s="165"/>
      <c r="I325" s="59"/>
      <c r="J325" s="60" t="s">
        <v>29</v>
      </c>
      <c r="K325" s="37" t="s">
        <v>30</v>
      </c>
      <c r="L325" s="63" t="s">
        <v>29</v>
      </c>
      <c r="M325" s="37" t="s">
        <v>30</v>
      </c>
      <c r="N325" s="160"/>
      <c r="O325" s="160"/>
      <c r="P325" s="183"/>
      <c r="Q325" s="184"/>
      <c r="R325" s="192"/>
      <c r="S325" s="183"/>
      <c r="T325" s="184"/>
      <c r="U325" s="61"/>
      <c r="V325" s="192"/>
      <c r="W325" s="160"/>
      <c r="X325" s="159"/>
      <c r="Y325" s="160"/>
      <c r="Z325" s="159"/>
      <c r="AA325" s="165"/>
      <c r="AB325" s="166"/>
      <c r="AC325" s="159"/>
      <c r="AD325" s="159"/>
    </row>
    <row r="326" spans="1:30" s="14" customFormat="1" ht="13.5" customHeight="1" x14ac:dyDescent="0.25">
      <c r="A326" s="62">
        <v>1</v>
      </c>
      <c r="B326" s="62">
        <v>2</v>
      </c>
      <c r="C326" s="63">
        <v>3</v>
      </c>
      <c r="D326" s="64"/>
      <c r="E326" s="63">
        <v>4</v>
      </c>
      <c r="F326" s="63"/>
      <c r="G326" s="63"/>
      <c r="H326" s="63">
        <v>4</v>
      </c>
      <c r="I326" s="65"/>
      <c r="J326" s="63">
        <v>5</v>
      </c>
      <c r="K326" s="63">
        <v>6</v>
      </c>
      <c r="L326" s="63">
        <v>5</v>
      </c>
      <c r="M326" s="63">
        <v>6</v>
      </c>
      <c r="N326" s="63">
        <v>7</v>
      </c>
      <c r="O326" s="63">
        <v>8</v>
      </c>
      <c r="P326" s="63">
        <v>9</v>
      </c>
      <c r="Q326" s="63">
        <v>10</v>
      </c>
      <c r="R326" s="63"/>
      <c r="S326" s="155">
        <v>9</v>
      </c>
      <c r="T326" s="167"/>
      <c r="U326" s="66"/>
      <c r="V326" s="67">
        <v>10</v>
      </c>
      <c r="W326" s="63">
        <v>11</v>
      </c>
      <c r="X326" s="63">
        <v>11</v>
      </c>
      <c r="Y326" s="63">
        <v>12</v>
      </c>
      <c r="Z326" s="25">
        <v>13</v>
      </c>
      <c r="AA326" s="155">
        <v>14</v>
      </c>
      <c r="AB326" s="156"/>
      <c r="AC326" s="63">
        <v>14</v>
      </c>
      <c r="AD326" s="63">
        <v>15</v>
      </c>
    </row>
    <row r="327" spans="1:30" x14ac:dyDescent="0.25">
      <c r="A327" s="80">
        <v>1</v>
      </c>
      <c r="B327" s="99" t="s">
        <v>34</v>
      </c>
      <c r="C327" s="100">
        <v>11</v>
      </c>
      <c r="D327" s="15">
        <v>3624</v>
      </c>
      <c r="E327" s="82">
        <v>32.450000000000003</v>
      </c>
      <c r="F327" s="82">
        <f t="shared" ref="F327:F344" si="49">J327+N327+O327+P327+W327+Y327+Z327</f>
        <v>32.129999999999995</v>
      </c>
      <c r="G327" s="82">
        <f t="shared" ref="G327:G344" si="50">L327+N327+O327+S327+X327+Y327+Z327</f>
        <v>33.368719646799114</v>
      </c>
      <c r="H327" s="82">
        <f t="shared" ref="H327:H344" si="51">L327+N327+O327+S327+X327+Y327+Z327+AC327</f>
        <v>33.668719646799111</v>
      </c>
      <c r="I327" s="83">
        <f t="shared" ref="I327:I344" si="52">G327/F327*100</f>
        <v>103.85533659134492</v>
      </c>
      <c r="J327" s="82">
        <v>10.44</v>
      </c>
      <c r="K327" s="82">
        <v>6.59</v>
      </c>
      <c r="L327" s="82">
        <f t="shared" ref="L327:M344" si="53">J327+0.44</f>
        <v>10.879999999999999</v>
      </c>
      <c r="M327" s="82">
        <f t="shared" si="53"/>
        <v>7.03</v>
      </c>
      <c r="N327" s="82">
        <v>2.3199999999999998</v>
      </c>
      <c r="O327" s="82">
        <v>7.28</v>
      </c>
      <c r="P327" s="146">
        <v>4.8</v>
      </c>
      <c r="Q327" s="190">
        <v>4.8</v>
      </c>
      <c r="R327" s="82">
        <v>0.11</v>
      </c>
      <c r="S327" s="146">
        <f t="shared" ref="S327:S344" si="54">P327-R327+V327</f>
        <v>5.0487196467991167</v>
      </c>
      <c r="T327" s="147"/>
      <c r="U327" s="102">
        <v>15600</v>
      </c>
      <c r="V327" s="85">
        <f t="shared" ref="V327:V344" si="55">U327/D327/12</f>
        <v>0.358719646799117</v>
      </c>
      <c r="W327" s="86">
        <v>1.74</v>
      </c>
      <c r="X327" s="86">
        <f t="shared" ref="X327:X344" si="56">W327+0.55</f>
        <v>2.29</v>
      </c>
      <c r="Y327" s="82">
        <v>0.08</v>
      </c>
      <c r="Z327" s="87">
        <v>5.47</v>
      </c>
      <c r="AA327" s="150">
        <v>0.03</v>
      </c>
      <c r="AB327" s="151"/>
      <c r="AC327" s="89">
        <v>0.3</v>
      </c>
      <c r="AD327" s="82">
        <v>0.28999999999999998</v>
      </c>
    </row>
    <row r="328" spans="1:30" x14ac:dyDescent="0.25">
      <c r="A328" s="80">
        <v>2</v>
      </c>
      <c r="B328" s="99" t="s">
        <v>34</v>
      </c>
      <c r="C328" s="100">
        <v>13</v>
      </c>
      <c r="D328" s="15">
        <v>3570</v>
      </c>
      <c r="E328" s="82">
        <v>32.450000000000003</v>
      </c>
      <c r="F328" s="82">
        <f t="shared" si="49"/>
        <v>32.129999999999995</v>
      </c>
      <c r="G328" s="82">
        <f t="shared" si="50"/>
        <v>33.336797385620912</v>
      </c>
      <c r="H328" s="82">
        <f t="shared" si="51"/>
        <v>33.646797385620914</v>
      </c>
      <c r="I328" s="83">
        <f t="shared" si="52"/>
        <v>103.75598314852448</v>
      </c>
      <c r="J328" s="82">
        <v>10.44</v>
      </c>
      <c r="K328" s="82">
        <v>6.59</v>
      </c>
      <c r="L328" s="82">
        <f t="shared" si="53"/>
        <v>10.879999999999999</v>
      </c>
      <c r="M328" s="82">
        <f t="shared" si="53"/>
        <v>7.03</v>
      </c>
      <c r="N328" s="82">
        <v>2.3199999999999998</v>
      </c>
      <c r="O328" s="82">
        <v>7.28</v>
      </c>
      <c r="P328" s="146">
        <v>4.8</v>
      </c>
      <c r="Q328" s="190">
        <v>4.8</v>
      </c>
      <c r="R328" s="82">
        <v>0.11</v>
      </c>
      <c r="S328" s="146">
        <f t="shared" si="54"/>
        <v>5.0167973856209143</v>
      </c>
      <c r="T328" s="147"/>
      <c r="U328" s="102">
        <v>14000</v>
      </c>
      <c r="V328" s="85">
        <f t="shared" si="55"/>
        <v>0.32679738562091504</v>
      </c>
      <c r="W328" s="86">
        <v>1.74</v>
      </c>
      <c r="X328" s="86">
        <f t="shared" si="56"/>
        <v>2.29</v>
      </c>
      <c r="Y328" s="82">
        <v>0.08</v>
      </c>
      <c r="Z328" s="87">
        <v>5.47</v>
      </c>
      <c r="AA328" s="150">
        <v>0.03</v>
      </c>
      <c r="AB328" s="151"/>
      <c r="AC328" s="88">
        <v>0.31</v>
      </c>
      <c r="AD328" s="82">
        <v>0.28999999999999998</v>
      </c>
    </row>
    <row r="329" spans="1:30" x14ac:dyDescent="0.25">
      <c r="A329" s="80">
        <v>3</v>
      </c>
      <c r="B329" s="99" t="s">
        <v>34</v>
      </c>
      <c r="C329" s="100">
        <v>15</v>
      </c>
      <c r="D329" s="15">
        <v>3544</v>
      </c>
      <c r="E329" s="82">
        <v>32.450000000000003</v>
      </c>
      <c r="F329" s="82">
        <f t="shared" si="49"/>
        <v>32.129999999999995</v>
      </c>
      <c r="G329" s="82">
        <f t="shared" si="50"/>
        <v>33.339194883370951</v>
      </c>
      <c r="H329" s="82">
        <f t="shared" si="51"/>
        <v>33.649194883370953</v>
      </c>
      <c r="I329" s="83">
        <f t="shared" si="52"/>
        <v>103.76344501516014</v>
      </c>
      <c r="J329" s="82">
        <v>10.44</v>
      </c>
      <c r="K329" s="82">
        <v>6.59</v>
      </c>
      <c r="L329" s="82">
        <f t="shared" si="53"/>
        <v>10.879999999999999</v>
      </c>
      <c r="M329" s="82">
        <f t="shared" si="53"/>
        <v>7.03</v>
      </c>
      <c r="N329" s="82">
        <v>2.3199999999999998</v>
      </c>
      <c r="O329" s="82">
        <v>7.28</v>
      </c>
      <c r="P329" s="146">
        <v>4.8</v>
      </c>
      <c r="Q329" s="190">
        <v>4.8</v>
      </c>
      <c r="R329" s="82">
        <v>0.11</v>
      </c>
      <c r="S329" s="146">
        <f t="shared" si="54"/>
        <v>5.0191948833709548</v>
      </c>
      <c r="T329" s="147"/>
      <c r="U329" s="102">
        <v>14000</v>
      </c>
      <c r="V329" s="85">
        <f t="shared" si="55"/>
        <v>0.32919488337095559</v>
      </c>
      <c r="W329" s="86">
        <v>1.74</v>
      </c>
      <c r="X329" s="86">
        <f t="shared" si="56"/>
        <v>2.29</v>
      </c>
      <c r="Y329" s="82">
        <v>0.08</v>
      </c>
      <c r="Z329" s="87">
        <v>5.47</v>
      </c>
      <c r="AA329" s="150">
        <v>0.03</v>
      </c>
      <c r="AB329" s="151"/>
      <c r="AC329" s="88">
        <v>0.31</v>
      </c>
      <c r="AD329" s="82">
        <v>0.28999999999999998</v>
      </c>
    </row>
    <row r="330" spans="1:30" x14ac:dyDescent="0.25">
      <c r="A330" s="80">
        <v>4</v>
      </c>
      <c r="B330" s="99" t="s">
        <v>34</v>
      </c>
      <c r="C330" s="100" t="s">
        <v>39</v>
      </c>
      <c r="D330" s="15">
        <v>3533</v>
      </c>
      <c r="E330" s="82">
        <v>32.46</v>
      </c>
      <c r="F330" s="82">
        <f t="shared" si="49"/>
        <v>32.129999999999995</v>
      </c>
      <c r="G330" s="82">
        <f t="shared" si="50"/>
        <v>33.340219832059624</v>
      </c>
      <c r="H330" s="82">
        <f t="shared" si="51"/>
        <v>33.660219832059624</v>
      </c>
      <c r="I330" s="83">
        <f t="shared" si="52"/>
        <v>103.7666350204159</v>
      </c>
      <c r="J330" s="82">
        <v>10.44</v>
      </c>
      <c r="K330" s="82">
        <v>6.59</v>
      </c>
      <c r="L330" s="82">
        <f t="shared" si="53"/>
        <v>10.879999999999999</v>
      </c>
      <c r="M330" s="82">
        <f t="shared" si="53"/>
        <v>7.03</v>
      </c>
      <c r="N330" s="82">
        <v>2.3199999999999998</v>
      </c>
      <c r="O330" s="82">
        <v>7.28</v>
      </c>
      <c r="P330" s="146">
        <v>4.8</v>
      </c>
      <c r="Q330" s="190">
        <v>4.8</v>
      </c>
      <c r="R330" s="82">
        <v>0.11</v>
      </c>
      <c r="S330" s="146">
        <f t="shared" si="54"/>
        <v>5.0202198320596274</v>
      </c>
      <c r="T330" s="147"/>
      <c r="U330" s="102">
        <v>14000</v>
      </c>
      <c r="V330" s="85">
        <f t="shared" si="55"/>
        <v>0.33021983205962829</v>
      </c>
      <c r="W330" s="86">
        <v>1.74</v>
      </c>
      <c r="X330" s="86">
        <f t="shared" si="56"/>
        <v>2.29</v>
      </c>
      <c r="Y330" s="82">
        <v>0.08</v>
      </c>
      <c r="Z330" s="87">
        <v>5.47</v>
      </c>
      <c r="AA330" s="150">
        <v>0.03</v>
      </c>
      <c r="AB330" s="151"/>
      <c r="AC330" s="88">
        <v>0.32</v>
      </c>
      <c r="AD330" s="82">
        <v>0.3</v>
      </c>
    </row>
    <row r="331" spans="1:30" x14ac:dyDescent="0.25">
      <c r="A331" s="80">
        <v>5</v>
      </c>
      <c r="B331" s="99" t="s">
        <v>38</v>
      </c>
      <c r="C331" s="100">
        <v>5</v>
      </c>
      <c r="D331" s="15">
        <v>3388</v>
      </c>
      <c r="E331" s="82">
        <v>32.54</v>
      </c>
      <c r="F331" s="82">
        <f t="shared" si="49"/>
        <v>32.129999999999995</v>
      </c>
      <c r="G331" s="82">
        <f t="shared" si="50"/>
        <v>33.440440771349863</v>
      </c>
      <c r="H331" s="82">
        <f t="shared" si="51"/>
        <v>33.840440771349861</v>
      </c>
      <c r="I331" s="83">
        <f t="shared" si="52"/>
        <v>104.07855826750658</v>
      </c>
      <c r="J331" s="82">
        <v>10.44</v>
      </c>
      <c r="K331" s="82">
        <v>6.59</v>
      </c>
      <c r="L331" s="82">
        <f t="shared" si="53"/>
        <v>10.879999999999999</v>
      </c>
      <c r="M331" s="82">
        <f t="shared" si="53"/>
        <v>7.03</v>
      </c>
      <c r="N331" s="82">
        <v>2.3199999999999998</v>
      </c>
      <c r="O331" s="82">
        <v>7.28</v>
      </c>
      <c r="P331" s="146">
        <v>4.8</v>
      </c>
      <c r="Q331" s="190">
        <v>4.8</v>
      </c>
      <c r="R331" s="82">
        <v>0.11</v>
      </c>
      <c r="S331" s="146">
        <f t="shared" si="54"/>
        <v>5.1204407713498616</v>
      </c>
      <c r="T331" s="147"/>
      <c r="U331" s="102">
        <v>17500</v>
      </c>
      <c r="V331" s="85">
        <f t="shared" si="55"/>
        <v>0.43044077134986231</v>
      </c>
      <c r="W331" s="86">
        <v>1.74</v>
      </c>
      <c r="X331" s="86">
        <f t="shared" si="56"/>
        <v>2.29</v>
      </c>
      <c r="Y331" s="82">
        <v>0.08</v>
      </c>
      <c r="Z331" s="87">
        <v>5.47</v>
      </c>
      <c r="AA331" s="150">
        <v>0.03</v>
      </c>
      <c r="AB331" s="151"/>
      <c r="AC331" s="89">
        <v>0.4</v>
      </c>
      <c r="AD331" s="82">
        <v>0.38</v>
      </c>
    </row>
    <row r="332" spans="1:30" x14ac:dyDescent="0.25">
      <c r="A332" s="80">
        <v>6</v>
      </c>
      <c r="B332" s="99" t="s">
        <v>38</v>
      </c>
      <c r="C332" s="100">
        <v>7</v>
      </c>
      <c r="D332" s="15">
        <v>3693</v>
      </c>
      <c r="E332" s="82">
        <v>32.409999999999997</v>
      </c>
      <c r="F332" s="82">
        <f t="shared" si="49"/>
        <v>32.129999999999995</v>
      </c>
      <c r="G332" s="82">
        <f t="shared" si="50"/>
        <v>33.362017330083937</v>
      </c>
      <c r="H332" s="82">
        <f t="shared" si="51"/>
        <v>33.63201733008394</v>
      </c>
      <c r="I332" s="83">
        <f t="shared" si="52"/>
        <v>103.83447659534373</v>
      </c>
      <c r="J332" s="82">
        <v>10.44</v>
      </c>
      <c r="K332" s="82">
        <v>6.59</v>
      </c>
      <c r="L332" s="82">
        <f t="shared" si="53"/>
        <v>10.879999999999999</v>
      </c>
      <c r="M332" s="82">
        <f t="shared" si="53"/>
        <v>7.03</v>
      </c>
      <c r="N332" s="82">
        <v>2.3199999999999998</v>
      </c>
      <c r="O332" s="82">
        <v>7.28</v>
      </c>
      <c r="P332" s="146">
        <v>4.8</v>
      </c>
      <c r="Q332" s="190">
        <v>4.8</v>
      </c>
      <c r="R332" s="82">
        <v>0.11</v>
      </c>
      <c r="S332" s="146">
        <f t="shared" si="54"/>
        <v>5.0420173300839419</v>
      </c>
      <c r="T332" s="147"/>
      <c r="U332" s="102">
        <v>15600</v>
      </c>
      <c r="V332" s="85">
        <f t="shared" si="55"/>
        <v>0.35201733008394259</v>
      </c>
      <c r="W332" s="86">
        <v>1.74</v>
      </c>
      <c r="X332" s="86">
        <f t="shared" si="56"/>
        <v>2.29</v>
      </c>
      <c r="Y332" s="82">
        <v>0.08</v>
      </c>
      <c r="Z332" s="87">
        <v>5.47</v>
      </c>
      <c r="AA332" s="150">
        <v>0.02</v>
      </c>
      <c r="AB332" s="151"/>
      <c r="AC332" s="88">
        <v>0.27</v>
      </c>
      <c r="AD332" s="82">
        <v>0.26</v>
      </c>
    </row>
    <row r="333" spans="1:30" x14ac:dyDescent="0.25">
      <c r="A333" s="80">
        <v>7</v>
      </c>
      <c r="B333" s="99" t="s">
        <v>38</v>
      </c>
      <c r="C333" s="100">
        <v>21</v>
      </c>
      <c r="D333" s="15">
        <v>3477</v>
      </c>
      <c r="E333" s="82">
        <v>32.4</v>
      </c>
      <c r="F333" s="82">
        <f t="shared" si="49"/>
        <v>32.129999999999995</v>
      </c>
      <c r="G333" s="82">
        <f t="shared" si="50"/>
        <v>33.345538299300159</v>
      </c>
      <c r="H333" s="82">
        <f t="shared" si="51"/>
        <v>33.605538299300157</v>
      </c>
      <c r="I333" s="83">
        <f t="shared" si="52"/>
        <v>103.78318798412749</v>
      </c>
      <c r="J333" s="82">
        <v>10.44</v>
      </c>
      <c r="K333" s="82">
        <v>6.59</v>
      </c>
      <c r="L333" s="82">
        <f t="shared" si="53"/>
        <v>10.879999999999999</v>
      </c>
      <c r="M333" s="82">
        <f t="shared" si="53"/>
        <v>7.03</v>
      </c>
      <c r="N333" s="82">
        <v>2.3199999999999998</v>
      </c>
      <c r="O333" s="82">
        <v>7.28</v>
      </c>
      <c r="P333" s="146">
        <v>4.8</v>
      </c>
      <c r="Q333" s="190">
        <v>4.8</v>
      </c>
      <c r="R333" s="82">
        <v>0.11</v>
      </c>
      <c r="S333" s="146">
        <f t="shared" si="54"/>
        <v>5.0255382993001625</v>
      </c>
      <c r="T333" s="147"/>
      <c r="U333" s="102">
        <v>14000</v>
      </c>
      <c r="V333" s="85">
        <f t="shared" si="55"/>
        <v>0.33553829930016299</v>
      </c>
      <c r="W333" s="86">
        <v>1.74</v>
      </c>
      <c r="X333" s="86">
        <f t="shared" si="56"/>
        <v>2.29</v>
      </c>
      <c r="Y333" s="82">
        <v>0.08</v>
      </c>
      <c r="Z333" s="87">
        <v>5.47</v>
      </c>
      <c r="AA333" s="150">
        <v>0.02</v>
      </c>
      <c r="AB333" s="151"/>
      <c r="AC333" s="88">
        <v>0.26</v>
      </c>
      <c r="AD333" s="82">
        <v>0.25</v>
      </c>
    </row>
    <row r="334" spans="1:30" x14ac:dyDescent="0.25">
      <c r="A334" s="80">
        <v>8</v>
      </c>
      <c r="B334" s="99" t="s">
        <v>38</v>
      </c>
      <c r="C334" s="100">
        <v>23</v>
      </c>
      <c r="D334" s="15">
        <v>3550</v>
      </c>
      <c r="E334" s="82">
        <v>32.39</v>
      </c>
      <c r="F334" s="82">
        <f t="shared" si="49"/>
        <v>32.129999999999995</v>
      </c>
      <c r="G334" s="82">
        <f t="shared" si="50"/>
        <v>33.338638497652582</v>
      </c>
      <c r="H334" s="82">
        <f t="shared" si="51"/>
        <v>33.588638497652582</v>
      </c>
      <c r="I334" s="83">
        <f t="shared" si="52"/>
        <v>103.76171334470148</v>
      </c>
      <c r="J334" s="82">
        <v>10.44</v>
      </c>
      <c r="K334" s="82">
        <v>6.59</v>
      </c>
      <c r="L334" s="82">
        <f t="shared" si="53"/>
        <v>10.879999999999999</v>
      </c>
      <c r="M334" s="82">
        <f t="shared" si="53"/>
        <v>7.03</v>
      </c>
      <c r="N334" s="82">
        <v>2.3199999999999998</v>
      </c>
      <c r="O334" s="82">
        <v>7.28</v>
      </c>
      <c r="P334" s="146">
        <v>4.8</v>
      </c>
      <c r="Q334" s="190">
        <v>4.8</v>
      </c>
      <c r="R334" s="82">
        <v>0.11</v>
      </c>
      <c r="S334" s="146">
        <f t="shared" si="54"/>
        <v>5.0186384976525815</v>
      </c>
      <c r="T334" s="147"/>
      <c r="U334" s="102">
        <v>14000</v>
      </c>
      <c r="V334" s="85">
        <f t="shared" si="55"/>
        <v>0.32863849765258218</v>
      </c>
      <c r="W334" s="86">
        <v>1.74</v>
      </c>
      <c r="X334" s="86">
        <f t="shared" si="56"/>
        <v>2.29</v>
      </c>
      <c r="Y334" s="82">
        <v>0.08</v>
      </c>
      <c r="Z334" s="87">
        <v>5.47</v>
      </c>
      <c r="AA334" s="150">
        <v>0.02</v>
      </c>
      <c r="AB334" s="151"/>
      <c r="AC334" s="88">
        <v>0.25</v>
      </c>
      <c r="AD334" s="82">
        <v>0.24</v>
      </c>
    </row>
    <row r="335" spans="1:30" x14ac:dyDescent="0.25">
      <c r="A335" s="80">
        <v>9</v>
      </c>
      <c r="B335" s="99" t="s">
        <v>92</v>
      </c>
      <c r="C335" s="100">
        <v>2</v>
      </c>
      <c r="D335" s="15">
        <v>3568</v>
      </c>
      <c r="E335" s="82">
        <v>32.46</v>
      </c>
      <c r="F335" s="82">
        <f t="shared" si="49"/>
        <v>32.129999999999995</v>
      </c>
      <c r="G335" s="82">
        <f t="shared" si="50"/>
        <v>33.336980568011953</v>
      </c>
      <c r="H335" s="82">
        <f t="shared" si="51"/>
        <v>33.656980568011953</v>
      </c>
      <c r="I335" s="83">
        <f t="shared" si="52"/>
        <v>103.75655327734815</v>
      </c>
      <c r="J335" s="82">
        <v>10.44</v>
      </c>
      <c r="K335" s="82">
        <v>6.59</v>
      </c>
      <c r="L335" s="82">
        <f t="shared" si="53"/>
        <v>10.879999999999999</v>
      </c>
      <c r="M335" s="82">
        <f t="shared" si="53"/>
        <v>7.03</v>
      </c>
      <c r="N335" s="82">
        <v>2.3199999999999998</v>
      </c>
      <c r="O335" s="82">
        <v>7.28</v>
      </c>
      <c r="P335" s="146">
        <v>4.8</v>
      </c>
      <c r="Q335" s="190">
        <v>4.8</v>
      </c>
      <c r="R335" s="82">
        <v>0.11</v>
      </c>
      <c r="S335" s="146">
        <f t="shared" si="54"/>
        <v>5.0169805680119577</v>
      </c>
      <c r="T335" s="147"/>
      <c r="U335" s="102">
        <v>14000</v>
      </c>
      <c r="V335" s="85">
        <f t="shared" si="55"/>
        <v>0.32698056801195813</v>
      </c>
      <c r="W335" s="86">
        <v>1.74</v>
      </c>
      <c r="X335" s="86">
        <f t="shared" si="56"/>
        <v>2.29</v>
      </c>
      <c r="Y335" s="82">
        <v>0.08</v>
      </c>
      <c r="Z335" s="87">
        <v>5.47</v>
      </c>
      <c r="AA335" s="150">
        <v>0.03</v>
      </c>
      <c r="AB335" s="151"/>
      <c r="AC335" s="88">
        <v>0.32</v>
      </c>
      <c r="AD335" s="82">
        <v>0.3</v>
      </c>
    </row>
    <row r="336" spans="1:30" x14ac:dyDescent="0.25">
      <c r="A336" s="80">
        <v>10</v>
      </c>
      <c r="B336" s="99" t="s">
        <v>92</v>
      </c>
      <c r="C336" s="100">
        <v>4</v>
      </c>
      <c r="D336" s="15">
        <v>3574</v>
      </c>
      <c r="E336" s="82">
        <v>32.450000000000003</v>
      </c>
      <c r="F336" s="82">
        <f t="shared" si="49"/>
        <v>32.129999999999995</v>
      </c>
      <c r="G336" s="82">
        <f t="shared" si="50"/>
        <v>33.336431635888822</v>
      </c>
      <c r="H336" s="82">
        <f t="shared" si="51"/>
        <v>33.646431635888824</v>
      </c>
      <c r="I336" s="83">
        <f t="shared" si="52"/>
        <v>103.75484480513173</v>
      </c>
      <c r="J336" s="82">
        <v>10.44</v>
      </c>
      <c r="K336" s="82">
        <v>6.59</v>
      </c>
      <c r="L336" s="82">
        <f t="shared" si="53"/>
        <v>10.879999999999999</v>
      </c>
      <c r="M336" s="82">
        <f t="shared" si="53"/>
        <v>7.03</v>
      </c>
      <c r="N336" s="82">
        <v>2.3199999999999998</v>
      </c>
      <c r="O336" s="82">
        <v>7.28</v>
      </c>
      <c r="P336" s="146">
        <v>4.8</v>
      </c>
      <c r="Q336" s="190">
        <v>4.8</v>
      </c>
      <c r="R336" s="82">
        <v>0.11</v>
      </c>
      <c r="S336" s="146">
        <f t="shared" si="54"/>
        <v>5.0164316358888259</v>
      </c>
      <c r="T336" s="147"/>
      <c r="U336" s="102">
        <v>14000</v>
      </c>
      <c r="V336" s="85">
        <f t="shared" si="55"/>
        <v>0.32643163588882668</v>
      </c>
      <c r="W336" s="86">
        <v>1.74</v>
      </c>
      <c r="X336" s="86">
        <f t="shared" si="56"/>
        <v>2.29</v>
      </c>
      <c r="Y336" s="82">
        <v>0.08</v>
      </c>
      <c r="Z336" s="87">
        <v>5.47</v>
      </c>
      <c r="AA336" s="150">
        <v>0.03</v>
      </c>
      <c r="AB336" s="151"/>
      <c r="AC336" s="88">
        <v>0.31</v>
      </c>
      <c r="AD336" s="82">
        <v>0.28999999999999998</v>
      </c>
    </row>
    <row r="337" spans="1:30" x14ac:dyDescent="0.25">
      <c r="A337" s="80">
        <v>11</v>
      </c>
      <c r="B337" s="99" t="s">
        <v>92</v>
      </c>
      <c r="C337" s="100">
        <v>8</v>
      </c>
      <c r="D337" s="15">
        <v>3573</v>
      </c>
      <c r="E337" s="82">
        <v>32.39</v>
      </c>
      <c r="F337" s="82">
        <f t="shared" si="49"/>
        <v>32.129999999999995</v>
      </c>
      <c r="G337" s="82">
        <f t="shared" si="50"/>
        <v>33.336522996548183</v>
      </c>
      <c r="H337" s="82">
        <f t="shared" si="51"/>
        <v>33.586522996548183</v>
      </c>
      <c r="I337" s="83">
        <f t="shared" si="52"/>
        <v>103.75512915203295</v>
      </c>
      <c r="J337" s="82">
        <v>10.44</v>
      </c>
      <c r="K337" s="82">
        <v>6.59</v>
      </c>
      <c r="L337" s="82">
        <f t="shared" si="53"/>
        <v>10.879999999999999</v>
      </c>
      <c r="M337" s="82">
        <f t="shared" si="53"/>
        <v>7.03</v>
      </c>
      <c r="N337" s="82">
        <v>2.3199999999999998</v>
      </c>
      <c r="O337" s="82">
        <v>7.28</v>
      </c>
      <c r="P337" s="146">
        <v>4.8</v>
      </c>
      <c r="Q337" s="190">
        <v>4.8</v>
      </c>
      <c r="R337" s="82">
        <v>0.11</v>
      </c>
      <c r="S337" s="146">
        <f t="shared" si="54"/>
        <v>5.0165229965481846</v>
      </c>
      <c r="T337" s="147"/>
      <c r="U337" s="102">
        <v>14000</v>
      </c>
      <c r="V337" s="85">
        <f t="shared" si="55"/>
        <v>0.32652299654818545</v>
      </c>
      <c r="W337" s="86">
        <v>1.74</v>
      </c>
      <c r="X337" s="86">
        <f t="shared" si="56"/>
        <v>2.29</v>
      </c>
      <c r="Y337" s="82">
        <v>0.08</v>
      </c>
      <c r="Z337" s="87">
        <v>5.47</v>
      </c>
      <c r="AA337" s="150">
        <v>0.02</v>
      </c>
      <c r="AB337" s="151"/>
      <c r="AC337" s="88">
        <v>0.25</v>
      </c>
      <c r="AD337" s="82">
        <v>0.24</v>
      </c>
    </row>
    <row r="338" spans="1:30" x14ac:dyDescent="0.25">
      <c r="A338" s="80">
        <v>12</v>
      </c>
      <c r="B338" s="99" t="s">
        <v>92</v>
      </c>
      <c r="C338" s="100">
        <v>16</v>
      </c>
      <c r="D338" s="15">
        <v>3591</v>
      </c>
      <c r="E338" s="82">
        <v>32.39</v>
      </c>
      <c r="F338" s="82">
        <f t="shared" si="49"/>
        <v>32.129999999999995</v>
      </c>
      <c r="G338" s="82">
        <f t="shared" si="50"/>
        <v>33.552095980692471</v>
      </c>
      <c r="H338" s="82">
        <f t="shared" si="51"/>
        <v>33.802095980692471</v>
      </c>
      <c r="I338" s="83">
        <f t="shared" si="52"/>
        <v>104.4260690342125</v>
      </c>
      <c r="J338" s="82">
        <v>10.44</v>
      </c>
      <c r="K338" s="82">
        <v>6.59</v>
      </c>
      <c r="L338" s="82">
        <f t="shared" si="53"/>
        <v>10.879999999999999</v>
      </c>
      <c r="M338" s="82">
        <f t="shared" si="53"/>
        <v>7.03</v>
      </c>
      <c r="N338" s="82">
        <v>2.3199999999999998</v>
      </c>
      <c r="O338" s="82">
        <v>7.28</v>
      </c>
      <c r="P338" s="146">
        <v>4.8</v>
      </c>
      <c r="Q338" s="190">
        <v>4.8</v>
      </c>
      <c r="R338" s="82">
        <v>0.11</v>
      </c>
      <c r="S338" s="146">
        <f t="shared" si="54"/>
        <v>5.2320959806924714</v>
      </c>
      <c r="T338" s="147"/>
      <c r="U338" s="102">
        <v>23360</v>
      </c>
      <c r="V338" s="85">
        <f t="shared" si="55"/>
        <v>0.54209598069247189</v>
      </c>
      <c r="W338" s="86">
        <v>1.74</v>
      </c>
      <c r="X338" s="86">
        <f t="shared" si="56"/>
        <v>2.29</v>
      </c>
      <c r="Y338" s="82">
        <v>0.08</v>
      </c>
      <c r="Z338" s="87">
        <v>5.47</v>
      </c>
      <c r="AA338" s="150">
        <v>0.02</v>
      </c>
      <c r="AB338" s="151"/>
      <c r="AC338" s="88">
        <v>0.25</v>
      </c>
      <c r="AD338" s="82">
        <v>0.24</v>
      </c>
    </row>
    <row r="339" spans="1:30" x14ac:dyDescent="0.25">
      <c r="A339" s="80">
        <v>13</v>
      </c>
      <c r="B339" s="99" t="s">
        <v>92</v>
      </c>
      <c r="C339" s="100">
        <v>18</v>
      </c>
      <c r="D339" s="15">
        <v>3534</v>
      </c>
      <c r="E339" s="82">
        <v>32.39</v>
      </c>
      <c r="F339" s="82">
        <f t="shared" si="49"/>
        <v>32.129999999999995</v>
      </c>
      <c r="G339" s="82">
        <f t="shared" si="50"/>
        <v>33.557302395774379</v>
      </c>
      <c r="H339" s="82">
        <f t="shared" si="51"/>
        <v>33.817302395774377</v>
      </c>
      <c r="I339" s="83">
        <f t="shared" si="52"/>
        <v>104.44227325170988</v>
      </c>
      <c r="J339" s="82">
        <v>10.44</v>
      </c>
      <c r="K339" s="82">
        <v>6.59</v>
      </c>
      <c r="L339" s="82">
        <f t="shared" si="53"/>
        <v>10.879999999999999</v>
      </c>
      <c r="M339" s="82">
        <f t="shared" si="53"/>
        <v>7.03</v>
      </c>
      <c r="N339" s="82">
        <v>2.3199999999999998</v>
      </c>
      <c r="O339" s="82">
        <v>7.28</v>
      </c>
      <c r="P339" s="146">
        <v>4.8</v>
      </c>
      <c r="Q339" s="190">
        <v>4.8</v>
      </c>
      <c r="R339" s="82">
        <v>0.11</v>
      </c>
      <c r="S339" s="146">
        <f t="shared" si="54"/>
        <v>5.2373023957743818</v>
      </c>
      <c r="T339" s="147"/>
      <c r="U339" s="102">
        <v>23210</v>
      </c>
      <c r="V339" s="85">
        <f t="shared" si="55"/>
        <v>0.54730239577438222</v>
      </c>
      <c r="W339" s="86">
        <v>1.74</v>
      </c>
      <c r="X339" s="86">
        <f t="shared" si="56"/>
        <v>2.29</v>
      </c>
      <c r="Y339" s="82">
        <v>0.08</v>
      </c>
      <c r="Z339" s="87">
        <v>5.47</v>
      </c>
      <c r="AA339" s="150">
        <v>0.02</v>
      </c>
      <c r="AB339" s="151"/>
      <c r="AC339" s="88">
        <v>0.26</v>
      </c>
      <c r="AD339" s="82">
        <v>0.24</v>
      </c>
    </row>
    <row r="340" spans="1:30" x14ac:dyDescent="0.25">
      <c r="A340" s="80">
        <v>14</v>
      </c>
      <c r="B340" s="99" t="s">
        <v>92</v>
      </c>
      <c r="C340" s="100">
        <v>20</v>
      </c>
      <c r="D340" s="15">
        <v>3542</v>
      </c>
      <c r="E340" s="82">
        <v>32.39</v>
      </c>
      <c r="F340" s="82">
        <f t="shared" si="49"/>
        <v>32.129999999999995</v>
      </c>
      <c r="G340" s="82">
        <f t="shared" si="50"/>
        <v>33.556066252587989</v>
      </c>
      <c r="H340" s="82">
        <f t="shared" si="51"/>
        <v>33.806066252587989</v>
      </c>
      <c r="I340" s="83">
        <f t="shared" si="52"/>
        <v>104.4384259339807</v>
      </c>
      <c r="J340" s="82">
        <v>10.44</v>
      </c>
      <c r="K340" s="82">
        <v>6.59</v>
      </c>
      <c r="L340" s="82">
        <f t="shared" si="53"/>
        <v>10.879999999999999</v>
      </c>
      <c r="M340" s="82">
        <f t="shared" si="53"/>
        <v>7.03</v>
      </c>
      <c r="N340" s="82">
        <v>2.3199999999999998</v>
      </c>
      <c r="O340" s="82">
        <v>7.28</v>
      </c>
      <c r="P340" s="146">
        <v>4.8</v>
      </c>
      <c r="Q340" s="190">
        <v>4.8</v>
      </c>
      <c r="R340" s="82">
        <v>0.11</v>
      </c>
      <c r="S340" s="146">
        <f t="shared" si="54"/>
        <v>5.2360662525879915</v>
      </c>
      <c r="T340" s="147"/>
      <c r="U340" s="102">
        <v>23210</v>
      </c>
      <c r="V340" s="85">
        <f t="shared" si="55"/>
        <v>0.54606625258799169</v>
      </c>
      <c r="W340" s="86">
        <v>1.74</v>
      </c>
      <c r="X340" s="86">
        <f t="shared" si="56"/>
        <v>2.29</v>
      </c>
      <c r="Y340" s="82">
        <v>0.08</v>
      </c>
      <c r="Z340" s="87">
        <v>5.47</v>
      </c>
      <c r="AA340" s="150">
        <v>0.02</v>
      </c>
      <c r="AB340" s="151"/>
      <c r="AC340" s="88">
        <v>0.25</v>
      </c>
      <c r="AD340" s="82">
        <v>0.24</v>
      </c>
    </row>
    <row r="341" spans="1:30" x14ac:dyDescent="0.25">
      <c r="A341" s="80">
        <v>15</v>
      </c>
      <c r="B341" s="99" t="s">
        <v>92</v>
      </c>
      <c r="C341" s="100">
        <v>22</v>
      </c>
      <c r="D341" s="15">
        <v>3554</v>
      </c>
      <c r="E341" s="82">
        <v>32.39</v>
      </c>
      <c r="F341" s="82">
        <f t="shared" si="49"/>
        <v>32.129999999999995</v>
      </c>
      <c r="G341" s="82">
        <f t="shared" si="50"/>
        <v>33.554456949915583</v>
      </c>
      <c r="H341" s="82">
        <f t="shared" si="51"/>
        <v>33.804456949915583</v>
      </c>
      <c r="I341" s="83">
        <f t="shared" si="52"/>
        <v>104.43341721106624</v>
      </c>
      <c r="J341" s="82">
        <v>10.44</v>
      </c>
      <c r="K341" s="82">
        <v>6.59</v>
      </c>
      <c r="L341" s="82">
        <f t="shared" si="53"/>
        <v>10.879999999999999</v>
      </c>
      <c r="M341" s="82">
        <f t="shared" si="53"/>
        <v>7.03</v>
      </c>
      <c r="N341" s="82">
        <v>2.3199999999999998</v>
      </c>
      <c r="O341" s="82">
        <v>7.28</v>
      </c>
      <c r="P341" s="146">
        <v>4.8</v>
      </c>
      <c r="Q341" s="190">
        <v>4.8</v>
      </c>
      <c r="R341" s="82">
        <v>0.11</v>
      </c>
      <c r="S341" s="146">
        <f t="shared" si="54"/>
        <v>5.2344569499155877</v>
      </c>
      <c r="T341" s="147"/>
      <c r="U341" s="102">
        <v>23220</v>
      </c>
      <c r="V341" s="85">
        <f t="shared" si="55"/>
        <v>0.54445694991558813</v>
      </c>
      <c r="W341" s="86">
        <v>1.74</v>
      </c>
      <c r="X341" s="86">
        <f t="shared" si="56"/>
        <v>2.29</v>
      </c>
      <c r="Y341" s="82">
        <v>0.08</v>
      </c>
      <c r="Z341" s="87">
        <v>5.47</v>
      </c>
      <c r="AA341" s="150">
        <v>0.02</v>
      </c>
      <c r="AB341" s="151"/>
      <c r="AC341" s="88">
        <v>0.25</v>
      </c>
      <c r="AD341" s="82">
        <v>0.24</v>
      </c>
    </row>
    <row r="342" spans="1:30" x14ac:dyDescent="0.25">
      <c r="A342" s="80">
        <v>16</v>
      </c>
      <c r="B342" s="99" t="s">
        <v>92</v>
      </c>
      <c r="C342" s="100">
        <v>24</v>
      </c>
      <c r="D342" s="15">
        <v>3544</v>
      </c>
      <c r="E342" s="82">
        <v>32.39</v>
      </c>
      <c r="F342" s="82">
        <f t="shared" si="49"/>
        <v>32.129999999999995</v>
      </c>
      <c r="G342" s="82">
        <f t="shared" si="50"/>
        <v>33.537182091798343</v>
      </c>
      <c r="H342" s="82">
        <f t="shared" si="51"/>
        <v>33.787182091798343</v>
      </c>
      <c r="I342" s="83">
        <f t="shared" si="52"/>
        <v>104.37965170183115</v>
      </c>
      <c r="J342" s="82">
        <v>10.44</v>
      </c>
      <c r="K342" s="82">
        <v>6.59</v>
      </c>
      <c r="L342" s="82">
        <f t="shared" si="53"/>
        <v>10.879999999999999</v>
      </c>
      <c r="M342" s="82">
        <f t="shared" si="53"/>
        <v>7.03</v>
      </c>
      <c r="N342" s="82">
        <v>2.3199999999999998</v>
      </c>
      <c r="O342" s="82">
        <v>7.28</v>
      </c>
      <c r="P342" s="146">
        <v>4.8</v>
      </c>
      <c r="Q342" s="190">
        <v>4.8</v>
      </c>
      <c r="R342" s="82">
        <v>0.11</v>
      </c>
      <c r="S342" s="146">
        <f t="shared" si="54"/>
        <v>5.2171820917983442</v>
      </c>
      <c r="T342" s="147"/>
      <c r="U342" s="102">
        <v>22420</v>
      </c>
      <c r="V342" s="85">
        <f t="shared" si="55"/>
        <v>0.52718209179834463</v>
      </c>
      <c r="W342" s="86">
        <v>1.74</v>
      </c>
      <c r="X342" s="86">
        <f t="shared" si="56"/>
        <v>2.29</v>
      </c>
      <c r="Y342" s="82">
        <v>0.08</v>
      </c>
      <c r="Z342" s="87">
        <v>5.47</v>
      </c>
      <c r="AA342" s="150">
        <v>0.02</v>
      </c>
      <c r="AB342" s="151"/>
      <c r="AC342" s="88">
        <v>0.25</v>
      </c>
      <c r="AD342" s="82">
        <v>0.24</v>
      </c>
    </row>
    <row r="343" spans="1:30" x14ac:dyDescent="0.25">
      <c r="A343" s="80">
        <v>17</v>
      </c>
      <c r="B343" s="99" t="s">
        <v>92</v>
      </c>
      <c r="C343" s="100">
        <v>26</v>
      </c>
      <c r="D343" s="15">
        <v>3544</v>
      </c>
      <c r="E343" s="82">
        <v>32.39</v>
      </c>
      <c r="F343" s="82">
        <f t="shared" si="49"/>
        <v>32.129999999999995</v>
      </c>
      <c r="G343" s="82">
        <f t="shared" si="50"/>
        <v>33.52801166290444</v>
      </c>
      <c r="H343" s="82">
        <f t="shared" si="51"/>
        <v>33.77801166290444</v>
      </c>
      <c r="I343" s="83">
        <f t="shared" si="52"/>
        <v>104.35111006194973</v>
      </c>
      <c r="J343" s="82">
        <v>10.44</v>
      </c>
      <c r="K343" s="82">
        <v>6.59</v>
      </c>
      <c r="L343" s="82">
        <f t="shared" si="53"/>
        <v>10.879999999999999</v>
      </c>
      <c r="M343" s="82">
        <f t="shared" si="53"/>
        <v>7.03</v>
      </c>
      <c r="N343" s="82">
        <v>2.3199999999999998</v>
      </c>
      <c r="O343" s="82">
        <v>7.28</v>
      </c>
      <c r="P343" s="146">
        <v>4.8</v>
      </c>
      <c r="Q343" s="190">
        <v>4.8</v>
      </c>
      <c r="R343" s="82">
        <v>0.11</v>
      </c>
      <c r="S343" s="146">
        <f t="shared" si="54"/>
        <v>5.2080116629044388</v>
      </c>
      <c r="T343" s="147"/>
      <c r="U343" s="102">
        <v>22030</v>
      </c>
      <c r="V343" s="85">
        <f t="shared" si="55"/>
        <v>0.51801166290443945</v>
      </c>
      <c r="W343" s="86">
        <v>1.74</v>
      </c>
      <c r="X343" s="86">
        <f t="shared" si="56"/>
        <v>2.29</v>
      </c>
      <c r="Y343" s="82">
        <v>0.08</v>
      </c>
      <c r="Z343" s="87">
        <v>5.47</v>
      </c>
      <c r="AA343" s="150">
        <v>0.02</v>
      </c>
      <c r="AB343" s="151"/>
      <c r="AC343" s="88">
        <v>0.25</v>
      </c>
      <c r="AD343" s="82">
        <v>0.24</v>
      </c>
    </row>
    <row r="344" spans="1:30" x14ac:dyDescent="0.25">
      <c r="A344" s="80">
        <v>18</v>
      </c>
      <c r="B344" s="99" t="s">
        <v>92</v>
      </c>
      <c r="C344" s="100" t="s">
        <v>99</v>
      </c>
      <c r="D344" s="15">
        <v>3418</v>
      </c>
      <c r="E344" s="82">
        <v>32.54</v>
      </c>
      <c r="F344" s="82">
        <f t="shared" si="49"/>
        <v>32.129999999999995</v>
      </c>
      <c r="G344" s="82">
        <f t="shared" si="50"/>
        <v>33.429348546908521</v>
      </c>
      <c r="H344" s="82">
        <f t="shared" si="51"/>
        <v>33.82934854690852</v>
      </c>
      <c r="I344" s="83">
        <f t="shared" si="52"/>
        <v>104.04403531561942</v>
      </c>
      <c r="J344" s="82">
        <v>10.44</v>
      </c>
      <c r="K344" s="82">
        <v>6.59</v>
      </c>
      <c r="L344" s="82">
        <f t="shared" si="53"/>
        <v>10.879999999999999</v>
      </c>
      <c r="M344" s="82">
        <f t="shared" si="53"/>
        <v>7.03</v>
      </c>
      <c r="N344" s="82">
        <v>2.3199999999999998</v>
      </c>
      <c r="O344" s="82">
        <v>7.28</v>
      </c>
      <c r="P344" s="146">
        <v>4.8</v>
      </c>
      <c r="Q344" s="190">
        <v>4.8</v>
      </c>
      <c r="R344" s="82">
        <v>0.11</v>
      </c>
      <c r="S344" s="146">
        <f t="shared" si="54"/>
        <v>5.1093485469085227</v>
      </c>
      <c r="T344" s="147"/>
      <c r="U344" s="102">
        <v>17200</v>
      </c>
      <c r="V344" s="85">
        <f t="shared" si="55"/>
        <v>0.41934854690852347</v>
      </c>
      <c r="W344" s="86">
        <v>1.74</v>
      </c>
      <c r="X344" s="86">
        <f t="shared" si="56"/>
        <v>2.29</v>
      </c>
      <c r="Y344" s="82">
        <v>0.08</v>
      </c>
      <c r="Z344" s="87">
        <v>5.47</v>
      </c>
      <c r="AA344" s="150">
        <v>0.03</v>
      </c>
      <c r="AB344" s="151"/>
      <c r="AC344" s="89">
        <v>0.4</v>
      </c>
      <c r="AD344" s="82">
        <v>0.38</v>
      </c>
    </row>
    <row r="345" spans="1:30" x14ac:dyDescent="0.25">
      <c r="A345" s="80">
        <v>19</v>
      </c>
      <c r="B345" s="99" t="s">
        <v>159</v>
      </c>
      <c r="C345" s="100">
        <v>1</v>
      </c>
      <c r="D345" s="78"/>
      <c r="E345" s="23"/>
      <c r="F345" s="23"/>
      <c r="G345" s="23"/>
      <c r="H345" s="82">
        <v>29.727104385512469</v>
      </c>
      <c r="I345" s="24"/>
      <c r="J345" s="23"/>
      <c r="K345" s="23"/>
      <c r="L345" s="82">
        <v>6.55</v>
      </c>
      <c r="M345" s="82">
        <v>4.18</v>
      </c>
      <c r="N345" s="82">
        <v>3.62</v>
      </c>
      <c r="O345" s="82">
        <v>6.98</v>
      </c>
      <c r="P345" s="113"/>
      <c r="Q345" s="113"/>
      <c r="R345" s="23"/>
      <c r="S345" s="135"/>
      <c r="T345" s="134">
        <v>4.2680774479315584</v>
      </c>
      <c r="U345" s="123"/>
      <c r="V345" s="85">
        <v>0.24</v>
      </c>
      <c r="W345" s="20"/>
      <c r="X345" s="86">
        <v>1.07</v>
      </c>
      <c r="Y345" s="82">
        <v>0.09</v>
      </c>
      <c r="Z345" s="87">
        <v>6.76</v>
      </c>
      <c r="AA345" s="91"/>
      <c r="AB345" s="91"/>
      <c r="AC345" s="128">
        <v>0.38051475206844154</v>
      </c>
      <c r="AD345" s="23"/>
    </row>
    <row r="346" spans="1:30" x14ac:dyDescent="0.25">
      <c r="A346" s="80">
        <v>20</v>
      </c>
      <c r="B346" s="99" t="s">
        <v>46</v>
      </c>
      <c r="C346" s="100">
        <v>10</v>
      </c>
      <c r="D346" s="78"/>
      <c r="E346" s="23"/>
      <c r="F346" s="23"/>
      <c r="G346" s="23"/>
      <c r="H346" s="82">
        <v>29.325147883159101</v>
      </c>
      <c r="I346" s="24"/>
      <c r="J346" s="23"/>
      <c r="K346" s="23"/>
      <c r="L346" s="82">
        <v>6.55</v>
      </c>
      <c r="M346" s="82">
        <v>4.18</v>
      </c>
      <c r="N346" s="82">
        <v>3.62</v>
      </c>
      <c r="O346" s="82">
        <v>6.98</v>
      </c>
      <c r="P346" s="113"/>
      <c r="Q346" s="113"/>
      <c r="R346" s="23"/>
      <c r="S346" s="135"/>
      <c r="T346" s="134">
        <v>3.9658879803914724</v>
      </c>
      <c r="U346" s="123"/>
      <c r="V346" s="85">
        <v>0.24</v>
      </c>
      <c r="W346" s="20"/>
      <c r="X346" s="86">
        <v>1.07</v>
      </c>
      <c r="Y346" s="82">
        <v>0.09</v>
      </c>
      <c r="Z346" s="87">
        <v>6.76</v>
      </c>
      <c r="AA346" s="91"/>
      <c r="AB346" s="91"/>
      <c r="AC346" s="128">
        <v>0.28925990276762736</v>
      </c>
      <c r="AD346" s="23"/>
    </row>
    <row r="347" spans="1:30" x14ac:dyDescent="0.25">
      <c r="A347" s="80">
        <v>21</v>
      </c>
      <c r="B347" s="99" t="s">
        <v>34</v>
      </c>
      <c r="C347" s="100" t="s">
        <v>170</v>
      </c>
      <c r="D347" s="78"/>
      <c r="E347" s="23"/>
      <c r="F347" s="23"/>
      <c r="G347" s="23"/>
      <c r="H347" s="82">
        <v>31.872443096010645</v>
      </c>
      <c r="I347" s="24"/>
      <c r="J347" s="23"/>
      <c r="K347" s="23"/>
      <c r="L347" s="82">
        <v>6.55</v>
      </c>
      <c r="M347" s="82">
        <v>4.18</v>
      </c>
      <c r="N347" s="82">
        <v>3.62</v>
      </c>
      <c r="O347" s="82">
        <v>6.98</v>
      </c>
      <c r="P347" s="113"/>
      <c r="Q347" s="113"/>
      <c r="R347" s="23"/>
      <c r="S347" s="135"/>
      <c r="T347" s="134">
        <v>6.5503372585940776</v>
      </c>
      <c r="U347" s="123"/>
      <c r="V347" s="85">
        <v>0.24</v>
      </c>
      <c r="W347" s="20"/>
      <c r="X347" s="86">
        <v>1.07</v>
      </c>
      <c r="Y347" s="82">
        <v>0.09</v>
      </c>
      <c r="Z347" s="87">
        <v>6.76</v>
      </c>
      <c r="AA347" s="91"/>
      <c r="AB347" s="91"/>
      <c r="AC347" s="128">
        <v>0.24529724140591844</v>
      </c>
      <c r="AD347" s="23"/>
    </row>
    <row r="348" spans="1:30" x14ac:dyDescent="0.25">
      <c r="A348" s="80">
        <v>22</v>
      </c>
      <c r="B348" s="99" t="s">
        <v>34</v>
      </c>
      <c r="C348" s="100" t="s">
        <v>171</v>
      </c>
      <c r="D348" s="78"/>
      <c r="E348" s="23"/>
      <c r="F348" s="23"/>
      <c r="G348" s="23"/>
      <c r="H348" s="82">
        <v>31.883004894043157</v>
      </c>
      <c r="I348" s="24"/>
      <c r="J348" s="23"/>
      <c r="K348" s="23"/>
      <c r="L348" s="82">
        <v>6.55</v>
      </c>
      <c r="M348" s="82">
        <v>4.18</v>
      </c>
      <c r="N348" s="82">
        <v>3.62</v>
      </c>
      <c r="O348" s="82">
        <v>6.98</v>
      </c>
      <c r="P348" s="113"/>
      <c r="Q348" s="113"/>
      <c r="R348" s="23"/>
      <c r="S348" s="135"/>
      <c r="T348" s="136">
        <v>6.5607680411689717</v>
      </c>
      <c r="U348" s="123"/>
      <c r="V348" s="85">
        <v>0.24</v>
      </c>
      <c r="W348" s="20"/>
      <c r="X348" s="86">
        <v>1.07</v>
      </c>
      <c r="Y348" s="82">
        <v>0.09</v>
      </c>
      <c r="Z348" s="87">
        <v>6.76</v>
      </c>
      <c r="AA348" s="91"/>
      <c r="AB348" s="91"/>
      <c r="AC348" s="128">
        <v>0.24544875883102346</v>
      </c>
      <c r="AD348" s="23"/>
    </row>
    <row r="349" spans="1:30" x14ac:dyDescent="0.25">
      <c r="A349" s="80">
        <v>23</v>
      </c>
      <c r="B349" s="99" t="s">
        <v>34</v>
      </c>
      <c r="C349" s="100">
        <v>30</v>
      </c>
      <c r="D349" s="78"/>
      <c r="E349" s="23"/>
      <c r="F349" s="23"/>
      <c r="G349" s="23"/>
      <c r="H349" s="82">
        <v>31.871902557468999</v>
      </c>
      <c r="I349" s="24"/>
      <c r="J349" s="23"/>
      <c r="K349" s="23"/>
      <c r="L349" s="82">
        <v>6.55</v>
      </c>
      <c r="M349" s="82">
        <v>4.18</v>
      </c>
      <c r="N349" s="82">
        <v>3.62</v>
      </c>
      <c r="O349" s="82">
        <v>6.98</v>
      </c>
      <c r="P349" s="113"/>
      <c r="Q349" s="113"/>
      <c r="R349" s="23"/>
      <c r="S349" s="135"/>
      <c r="T349" s="136">
        <v>6.5463424708718714</v>
      </c>
      <c r="U349" s="123"/>
      <c r="V349" s="85">
        <v>0.24</v>
      </c>
      <c r="W349" s="20"/>
      <c r="X349" s="86">
        <v>1.07</v>
      </c>
      <c r="Y349" s="82">
        <v>0.09</v>
      </c>
      <c r="Z349" s="87">
        <v>6.76</v>
      </c>
      <c r="AA349" s="91"/>
      <c r="AB349" s="91"/>
      <c r="AC349" s="128">
        <v>0.24929202912812437</v>
      </c>
      <c r="AD349" s="23"/>
    </row>
    <row r="350" spans="1:30" x14ac:dyDescent="0.25">
      <c r="A350" s="80">
        <v>24</v>
      </c>
      <c r="B350" s="99" t="s">
        <v>34</v>
      </c>
      <c r="C350" s="100" t="s">
        <v>172</v>
      </c>
      <c r="D350" s="78"/>
      <c r="E350" s="23"/>
      <c r="F350" s="23"/>
      <c r="G350" s="23"/>
      <c r="H350" s="82">
        <v>31.883792120557782</v>
      </c>
      <c r="I350" s="24"/>
      <c r="J350" s="23"/>
      <c r="K350" s="23"/>
      <c r="L350" s="82">
        <v>6.55</v>
      </c>
      <c r="M350" s="82">
        <v>4.18</v>
      </c>
      <c r="N350" s="82">
        <v>3.62</v>
      </c>
      <c r="O350" s="82">
        <v>6.98</v>
      </c>
      <c r="P350" s="113"/>
      <c r="Q350" s="113"/>
      <c r="R350" s="23"/>
      <c r="S350" s="135"/>
      <c r="T350" s="136">
        <v>6.5665859478914683</v>
      </c>
      <c r="U350" s="123"/>
      <c r="V350" s="85">
        <v>0.24</v>
      </c>
      <c r="W350" s="20"/>
      <c r="X350" s="86">
        <v>1.07</v>
      </c>
      <c r="Y350" s="82">
        <v>0.09</v>
      </c>
      <c r="Z350" s="87">
        <v>6.76</v>
      </c>
      <c r="AA350" s="91"/>
      <c r="AB350" s="91"/>
      <c r="AC350" s="128">
        <v>0.23963085210852669</v>
      </c>
      <c r="AD350" s="23"/>
    </row>
    <row r="351" spans="1:30" x14ac:dyDescent="0.25">
      <c r="A351" s="80">
        <v>25</v>
      </c>
      <c r="B351" s="99" t="s">
        <v>34</v>
      </c>
      <c r="C351" s="100" t="s">
        <v>173</v>
      </c>
      <c r="D351" s="78"/>
      <c r="E351" s="23"/>
      <c r="F351" s="23"/>
      <c r="G351" s="23"/>
      <c r="H351" s="82">
        <v>31.883581295472364</v>
      </c>
      <c r="I351" s="24"/>
      <c r="J351" s="23"/>
      <c r="K351" s="23"/>
      <c r="L351" s="82">
        <v>6.55</v>
      </c>
      <c r="M351" s="82">
        <v>4.18</v>
      </c>
      <c r="N351" s="82">
        <v>3.62</v>
      </c>
      <c r="O351" s="82">
        <v>6.98</v>
      </c>
      <c r="P351" s="113"/>
      <c r="Q351" s="113"/>
      <c r="R351" s="23"/>
      <c r="S351" s="135"/>
      <c r="T351" s="136">
        <v>6.5650278694236741</v>
      </c>
      <c r="U351" s="123"/>
      <c r="V351" s="85">
        <v>0.24</v>
      </c>
      <c r="W351" s="20"/>
      <c r="X351" s="86">
        <v>1.07</v>
      </c>
      <c r="Y351" s="82">
        <v>0.09</v>
      </c>
      <c r="Z351" s="87">
        <v>6.76</v>
      </c>
      <c r="AA351" s="91"/>
      <c r="AB351" s="91"/>
      <c r="AC351" s="128">
        <v>0.24118893057632093</v>
      </c>
      <c r="AD351" s="23"/>
    </row>
    <row r="352" spans="1:30" x14ac:dyDescent="0.25">
      <c r="A352" s="80">
        <v>26</v>
      </c>
      <c r="B352" s="99" t="s">
        <v>34</v>
      </c>
      <c r="C352" s="100" t="s">
        <v>174</v>
      </c>
      <c r="D352" s="78"/>
      <c r="E352" s="23"/>
      <c r="F352" s="23"/>
      <c r="G352" s="23"/>
      <c r="H352" s="82">
        <v>31.882784368607826</v>
      </c>
      <c r="I352" s="24"/>
      <c r="J352" s="23"/>
      <c r="K352" s="23"/>
      <c r="L352" s="82">
        <v>6.55</v>
      </c>
      <c r="M352" s="82">
        <v>4.18</v>
      </c>
      <c r="N352" s="82">
        <v>3.62</v>
      </c>
      <c r="O352" s="82">
        <v>6.98</v>
      </c>
      <c r="P352" s="113"/>
      <c r="Q352" s="113"/>
      <c r="R352" s="23"/>
      <c r="S352" s="135"/>
      <c r="T352" s="136">
        <v>6.5591382733843915</v>
      </c>
      <c r="U352" s="123"/>
      <c r="V352" s="85">
        <v>0.24</v>
      </c>
      <c r="W352" s="20"/>
      <c r="X352" s="86">
        <v>1.07</v>
      </c>
      <c r="Y352" s="82">
        <v>0.09</v>
      </c>
      <c r="Z352" s="87">
        <v>6.76</v>
      </c>
      <c r="AA352" s="91"/>
      <c r="AB352" s="91"/>
      <c r="AC352" s="128">
        <v>0.24707852661560373</v>
      </c>
      <c r="AD352" s="23"/>
    </row>
    <row r="353" spans="1:30" x14ac:dyDescent="0.25">
      <c r="A353" s="80">
        <v>27</v>
      </c>
      <c r="B353" s="99" t="s">
        <v>34</v>
      </c>
      <c r="C353" s="100">
        <v>42</v>
      </c>
      <c r="D353" s="78"/>
      <c r="E353" s="23"/>
      <c r="F353" s="23"/>
      <c r="G353" s="23"/>
      <c r="H353" s="82">
        <v>31.872112279523733</v>
      </c>
      <c r="I353" s="24"/>
      <c r="J353" s="23"/>
      <c r="K353" s="23"/>
      <c r="L353" s="82">
        <v>6.55</v>
      </c>
      <c r="M353" s="82">
        <v>4.18</v>
      </c>
      <c r="N353" s="82">
        <v>3.62</v>
      </c>
      <c r="O353" s="82">
        <v>6.98</v>
      </c>
      <c r="P353" s="113"/>
      <c r="Q353" s="113"/>
      <c r="R353" s="23"/>
      <c r="S353" s="135"/>
      <c r="T353" s="136">
        <v>6.5478923975186731</v>
      </c>
      <c r="U353" s="123"/>
      <c r="V353" s="85">
        <v>0.24</v>
      </c>
      <c r="W353" s="20"/>
      <c r="X353" s="86">
        <v>1.07</v>
      </c>
      <c r="Y353" s="82">
        <v>0.09</v>
      </c>
      <c r="Z353" s="87">
        <v>6.76</v>
      </c>
      <c r="AA353" s="91"/>
      <c r="AB353" s="91"/>
      <c r="AC353" s="128">
        <v>0.24774210248132222</v>
      </c>
      <c r="AD353" s="23"/>
    </row>
    <row r="354" spans="1:30" x14ac:dyDescent="0.25">
      <c r="A354" s="80">
        <v>28</v>
      </c>
      <c r="B354" s="99" t="s">
        <v>34</v>
      </c>
      <c r="C354" s="100">
        <v>50</v>
      </c>
      <c r="D354" s="78"/>
      <c r="E354" s="23"/>
      <c r="F354" s="23"/>
      <c r="G354" s="23"/>
      <c r="H354" s="82">
        <v>31.873187181370195</v>
      </c>
      <c r="I354" s="24"/>
      <c r="J354" s="23"/>
      <c r="K354" s="23"/>
      <c r="L354" s="82">
        <v>6.55</v>
      </c>
      <c r="M354" s="82">
        <v>4.18</v>
      </c>
      <c r="N354" s="82">
        <v>3.62</v>
      </c>
      <c r="O354" s="82">
        <v>6.98</v>
      </c>
      <c r="P354" s="113"/>
      <c r="Q354" s="113"/>
      <c r="R354" s="23"/>
      <c r="S354" s="135"/>
      <c r="T354" s="136">
        <v>6.5456344999999958</v>
      </c>
      <c r="U354" s="123"/>
      <c r="V354" s="85">
        <v>0.24</v>
      </c>
      <c r="W354" s="20"/>
      <c r="X354" s="86">
        <v>1.07</v>
      </c>
      <c r="Y354" s="82">
        <v>0.09</v>
      </c>
      <c r="Z354" s="87">
        <v>6.76</v>
      </c>
      <c r="AA354" s="91"/>
      <c r="AB354" s="91"/>
      <c r="AC354" s="128">
        <v>0.25</v>
      </c>
      <c r="AD354" s="23"/>
    </row>
    <row r="355" spans="1:30" x14ac:dyDescent="0.25">
      <c r="A355" s="80">
        <v>29</v>
      </c>
      <c r="B355" s="99" t="s">
        <v>34</v>
      </c>
      <c r="C355" s="100">
        <v>52</v>
      </c>
      <c r="D355" s="78"/>
      <c r="E355" s="23"/>
      <c r="F355" s="23"/>
      <c r="G355" s="23"/>
      <c r="H355" s="82">
        <v>31.873655140511556</v>
      </c>
      <c r="I355" s="24"/>
      <c r="J355" s="23"/>
      <c r="K355" s="23"/>
      <c r="L355" s="82">
        <v>6.55</v>
      </c>
      <c r="M355" s="82">
        <v>4.18</v>
      </c>
      <c r="N355" s="82">
        <v>3.62</v>
      </c>
      <c r="O355" s="82">
        <v>6.98</v>
      </c>
      <c r="P355" s="113"/>
      <c r="Q355" s="113"/>
      <c r="R355" s="23"/>
      <c r="S355" s="135"/>
      <c r="T355" s="136">
        <v>6.4836551405115532</v>
      </c>
      <c r="U355" s="123"/>
      <c r="V355" s="85">
        <v>0.24</v>
      </c>
      <c r="W355" s="20"/>
      <c r="X355" s="86">
        <v>1.07</v>
      </c>
      <c r="Y355" s="82">
        <v>0.09</v>
      </c>
      <c r="Z355" s="87">
        <v>6.76</v>
      </c>
      <c r="AA355" s="91"/>
      <c r="AB355" s="91"/>
      <c r="AC355" s="128">
        <v>0.32</v>
      </c>
      <c r="AD355" s="23"/>
    </row>
    <row r="356" spans="1:30" x14ac:dyDescent="0.25">
      <c r="A356" s="80">
        <v>30</v>
      </c>
      <c r="B356" s="99" t="s">
        <v>36</v>
      </c>
      <c r="C356" s="100">
        <v>2</v>
      </c>
      <c r="D356" s="78"/>
      <c r="E356" s="23"/>
      <c r="F356" s="23"/>
      <c r="G356" s="23"/>
      <c r="H356" s="82">
        <v>27.51</v>
      </c>
      <c r="I356" s="24"/>
      <c r="J356" s="23"/>
      <c r="K356" s="23"/>
      <c r="L356" s="82">
        <v>6.55</v>
      </c>
      <c r="M356" s="82">
        <v>4.18</v>
      </c>
      <c r="N356" s="82">
        <v>3.62</v>
      </c>
      <c r="O356" s="82">
        <v>6.98</v>
      </c>
      <c r="P356" s="113"/>
      <c r="Q356" s="113"/>
      <c r="R356" s="23"/>
      <c r="S356" s="135"/>
      <c r="T356" s="136">
        <v>2.2138279231896649</v>
      </c>
      <c r="U356" s="123"/>
      <c r="V356" s="85">
        <v>0.24</v>
      </c>
      <c r="W356" s="20"/>
      <c r="X356" s="86">
        <v>1.07</v>
      </c>
      <c r="Y356" s="82">
        <v>0.09</v>
      </c>
      <c r="Z356" s="87">
        <v>6.76</v>
      </c>
      <c r="AA356" s="91"/>
      <c r="AB356" s="91"/>
      <c r="AC356" s="128">
        <v>0.22189897681033457</v>
      </c>
      <c r="AD356" s="23"/>
    </row>
    <row r="357" spans="1:30" x14ac:dyDescent="0.25">
      <c r="A357" s="80">
        <v>31</v>
      </c>
      <c r="B357" s="99" t="s">
        <v>168</v>
      </c>
      <c r="C357" s="100">
        <v>10</v>
      </c>
      <c r="D357" s="78"/>
      <c r="E357" s="23"/>
      <c r="F357" s="23"/>
      <c r="G357" s="23"/>
      <c r="H357" s="82">
        <v>29.349775833333336</v>
      </c>
      <c r="I357" s="24"/>
      <c r="J357" s="23"/>
      <c r="K357" s="23"/>
      <c r="L357" s="82">
        <v>6.55</v>
      </c>
      <c r="M357" s="82">
        <v>4.18</v>
      </c>
      <c r="N357" s="82">
        <v>3.62</v>
      </c>
      <c r="O357" s="82">
        <v>6.98</v>
      </c>
      <c r="P357" s="113"/>
      <c r="Q357" s="113"/>
      <c r="R357" s="23"/>
      <c r="S357" s="135"/>
      <c r="T357" s="136">
        <v>4.1607413717948711</v>
      </c>
      <c r="U357" s="123"/>
      <c r="V357" s="85">
        <v>0.24</v>
      </c>
      <c r="W357" s="20"/>
      <c r="X357" s="86">
        <v>1.07</v>
      </c>
      <c r="Y357" s="82">
        <v>0.09</v>
      </c>
      <c r="Z357" s="87">
        <v>6.76</v>
      </c>
      <c r="AA357" s="91"/>
      <c r="AB357" s="91"/>
      <c r="AC357" s="128">
        <v>0.11903446153846153</v>
      </c>
      <c r="AD357" s="23"/>
    </row>
    <row r="358" spans="1:30" x14ac:dyDescent="0.25">
      <c r="A358" s="80">
        <v>32</v>
      </c>
      <c r="B358" s="99" t="s">
        <v>168</v>
      </c>
      <c r="C358" s="100">
        <v>12</v>
      </c>
      <c r="D358" s="78"/>
      <c r="E358" s="23"/>
      <c r="F358" s="23"/>
      <c r="G358" s="23"/>
      <c r="H358" s="82">
        <v>29.39</v>
      </c>
      <c r="I358" s="24"/>
      <c r="J358" s="23"/>
      <c r="K358" s="23"/>
      <c r="L358" s="82">
        <v>6.55</v>
      </c>
      <c r="M358" s="82">
        <v>4.18</v>
      </c>
      <c r="N358" s="82">
        <v>3.62</v>
      </c>
      <c r="O358" s="82">
        <v>6.98</v>
      </c>
      <c r="P358" s="113"/>
      <c r="Q358" s="113"/>
      <c r="R358" s="23"/>
      <c r="S358" s="135"/>
      <c r="T358" s="136">
        <v>3.9829528678383892</v>
      </c>
      <c r="U358" s="123"/>
      <c r="V358" s="85">
        <v>0.24</v>
      </c>
      <c r="W358" s="20"/>
      <c r="X358" s="86">
        <v>1.07</v>
      </c>
      <c r="Y358" s="82">
        <v>0.09</v>
      </c>
      <c r="Z358" s="87">
        <v>6.76</v>
      </c>
      <c r="AA358" s="91"/>
      <c r="AB358" s="91"/>
      <c r="AC358" s="128">
        <v>0.33584113216160694</v>
      </c>
      <c r="AD358" s="23"/>
    </row>
    <row r="359" spans="1:30" x14ac:dyDescent="0.25">
      <c r="A359" s="80">
        <v>33</v>
      </c>
      <c r="B359" s="99" t="s">
        <v>168</v>
      </c>
      <c r="C359" s="100" t="s">
        <v>175</v>
      </c>
      <c r="D359" s="78"/>
      <c r="E359" s="23"/>
      <c r="F359" s="23"/>
      <c r="G359" s="23"/>
      <c r="H359" s="82">
        <v>29.3</v>
      </c>
      <c r="I359" s="24"/>
      <c r="J359" s="23"/>
      <c r="K359" s="23"/>
      <c r="L359" s="82">
        <v>6.55</v>
      </c>
      <c r="M359" s="82">
        <v>4.18</v>
      </c>
      <c r="N359" s="82">
        <v>3.62</v>
      </c>
      <c r="O359" s="82">
        <v>6.98</v>
      </c>
      <c r="P359" s="113"/>
      <c r="Q359" s="113"/>
      <c r="R359" s="23"/>
      <c r="S359" s="135"/>
      <c r="T359" s="134">
        <v>3.8947178999999936</v>
      </c>
      <c r="U359" s="123"/>
      <c r="V359" s="85">
        <v>0.24</v>
      </c>
      <c r="W359" s="20"/>
      <c r="X359" s="86">
        <v>1.07</v>
      </c>
      <c r="Y359" s="82">
        <v>0.09</v>
      </c>
      <c r="Z359" s="87">
        <v>6.76</v>
      </c>
      <c r="AA359" s="91"/>
      <c r="AB359" s="91"/>
      <c r="AC359" s="128">
        <v>0.34</v>
      </c>
      <c r="AD359" s="23"/>
    </row>
    <row r="360" spans="1:30" x14ac:dyDescent="0.25">
      <c r="A360" s="80">
        <v>34</v>
      </c>
      <c r="B360" s="99" t="s">
        <v>168</v>
      </c>
      <c r="C360" s="100">
        <v>5</v>
      </c>
      <c r="D360" s="78"/>
      <c r="E360" s="23"/>
      <c r="F360" s="23"/>
      <c r="G360" s="23"/>
      <c r="H360" s="82">
        <v>29.298813577534492</v>
      </c>
      <c r="I360" s="24"/>
      <c r="J360" s="23"/>
      <c r="K360" s="23"/>
      <c r="L360" s="82">
        <v>6.55</v>
      </c>
      <c r="M360" s="82">
        <v>4.18</v>
      </c>
      <c r="N360" s="82">
        <v>3.62</v>
      </c>
      <c r="O360" s="82">
        <v>6.98</v>
      </c>
      <c r="P360" s="113"/>
      <c r="Q360" s="113"/>
      <c r="R360" s="23"/>
      <c r="S360" s="135"/>
      <c r="T360" s="136">
        <v>3.8954673014712862</v>
      </c>
      <c r="U360" s="123"/>
      <c r="V360" s="85">
        <v>0.24</v>
      </c>
      <c r="W360" s="20"/>
      <c r="X360" s="86">
        <v>1.07</v>
      </c>
      <c r="Y360" s="82">
        <v>0.09</v>
      </c>
      <c r="Z360" s="87">
        <v>6.76</v>
      </c>
      <c r="AA360" s="91"/>
      <c r="AB360" s="91"/>
      <c r="AC360" s="128">
        <v>0.33925059852870754</v>
      </c>
      <c r="AD360" s="23"/>
    </row>
    <row r="361" spans="1:30" x14ac:dyDescent="0.25">
      <c r="A361" s="80">
        <v>35</v>
      </c>
      <c r="B361" s="99" t="s">
        <v>168</v>
      </c>
      <c r="C361" s="100">
        <v>8</v>
      </c>
      <c r="D361" s="78"/>
      <c r="E361" s="23"/>
      <c r="F361" s="23"/>
      <c r="G361" s="23"/>
      <c r="H361" s="82">
        <v>29.3</v>
      </c>
      <c r="I361" s="24"/>
      <c r="J361" s="23"/>
      <c r="K361" s="23"/>
      <c r="L361" s="82">
        <v>6.55</v>
      </c>
      <c r="M361" s="82">
        <v>4.18</v>
      </c>
      <c r="N361" s="82">
        <v>3.62</v>
      </c>
      <c r="O361" s="82">
        <v>6.98</v>
      </c>
      <c r="P361" s="113"/>
      <c r="Q361" s="113"/>
      <c r="R361" s="23"/>
      <c r="S361" s="135"/>
      <c r="T361" s="136">
        <v>3.8947178999999936</v>
      </c>
      <c r="U361" s="123"/>
      <c r="V361" s="85">
        <v>0.24</v>
      </c>
      <c r="W361" s="20"/>
      <c r="X361" s="86">
        <v>1.07</v>
      </c>
      <c r="Y361" s="82">
        <v>0.09</v>
      </c>
      <c r="Z361" s="87">
        <v>6.76</v>
      </c>
      <c r="AA361" s="91"/>
      <c r="AB361" s="91"/>
      <c r="AC361" s="128">
        <v>0.34</v>
      </c>
      <c r="AD361" s="23"/>
    </row>
    <row r="362" spans="1:30" x14ac:dyDescent="0.25">
      <c r="A362" s="80">
        <v>36</v>
      </c>
      <c r="B362" s="99" t="s">
        <v>168</v>
      </c>
      <c r="C362" s="100" t="s">
        <v>176</v>
      </c>
      <c r="D362" s="78"/>
      <c r="E362" s="23"/>
      <c r="F362" s="23"/>
      <c r="G362" s="23"/>
      <c r="H362" s="82">
        <v>31.873168876136774</v>
      </c>
      <c r="I362" s="24"/>
      <c r="J362" s="23"/>
      <c r="K362" s="23"/>
      <c r="L362" s="82">
        <v>6.55</v>
      </c>
      <c r="M362" s="82">
        <v>4.18</v>
      </c>
      <c r="N362" s="82">
        <v>3.62</v>
      </c>
      <c r="O362" s="82">
        <v>6.98</v>
      </c>
      <c r="P362" s="113"/>
      <c r="Q362" s="113"/>
      <c r="R362" s="23"/>
      <c r="S362" s="135"/>
      <c r="T362" s="136">
        <v>6.5456344999999958</v>
      </c>
      <c r="U362" s="123"/>
      <c r="V362" s="85">
        <v>0.24</v>
      </c>
      <c r="W362" s="20"/>
      <c r="X362" s="86">
        <v>1.07</v>
      </c>
      <c r="Y362" s="82">
        <v>0.09</v>
      </c>
      <c r="Z362" s="87">
        <v>6.76</v>
      </c>
      <c r="AA362" s="91"/>
      <c r="AB362" s="91"/>
      <c r="AC362" s="128">
        <v>0.25</v>
      </c>
      <c r="AD362" s="23"/>
    </row>
    <row r="363" spans="1:30" x14ac:dyDescent="0.25">
      <c r="A363" s="80">
        <v>37</v>
      </c>
      <c r="B363" s="99" t="s">
        <v>169</v>
      </c>
      <c r="C363" s="100">
        <v>5</v>
      </c>
      <c r="D363" s="78"/>
      <c r="E363" s="23"/>
      <c r="F363" s="23"/>
      <c r="G363" s="23"/>
      <c r="H363" s="82">
        <v>29.298146427370853</v>
      </c>
      <c r="I363" s="24"/>
      <c r="J363" s="23"/>
      <c r="K363" s="23"/>
      <c r="L363" s="82">
        <v>6.55</v>
      </c>
      <c r="M363" s="82">
        <v>4.18</v>
      </c>
      <c r="N363" s="82">
        <v>3.62</v>
      </c>
      <c r="O363" s="82">
        <v>6.98</v>
      </c>
      <c r="P363" s="113"/>
      <c r="Q363" s="113"/>
      <c r="R363" s="23"/>
      <c r="S363" s="135"/>
      <c r="T363" s="136">
        <v>3.8839653325366168</v>
      </c>
      <c r="U363" s="123"/>
      <c r="V363" s="85">
        <v>0.24</v>
      </c>
      <c r="W363" s="20"/>
      <c r="X363" s="86">
        <v>1.07</v>
      </c>
      <c r="Y363" s="82">
        <v>0.09</v>
      </c>
      <c r="Z363" s="87">
        <v>6.76</v>
      </c>
      <c r="AA363" s="91"/>
      <c r="AB363" s="91"/>
      <c r="AC363" s="128">
        <v>0.34418109483423298</v>
      </c>
      <c r="AD363" s="23"/>
    </row>
    <row r="364" spans="1:30" x14ac:dyDescent="0.25">
      <c r="A364" s="80">
        <v>38</v>
      </c>
      <c r="B364" s="99" t="s">
        <v>125</v>
      </c>
      <c r="C364" s="100">
        <v>10</v>
      </c>
      <c r="D364" s="78"/>
      <c r="E364" s="23"/>
      <c r="F364" s="23"/>
      <c r="G364" s="23"/>
      <c r="H364" s="82">
        <v>29.315125228006231</v>
      </c>
      <c r="I364" s="24"/>
      <c r="J364" s="23"/>
      <c r="K364" s="23"/>
      <c r="L364" s="82">
        <v>6.55</v>
      </c>
      <c r="M364" s="82">
        <v>4.18</v>
      </c>
      <c r="N364" s="82">
        <v>3.62</v>
      </c>
      <c r="O364" s="82">
        <v>6.98</v>
      </c>
      <c r="P364" s="113"/>
      <c r="Q364" s="113"/>
      <c r="R364" s="23"/>
      <c r="S364" s="135"/>
      <c r="T364" s="136">
        <v>3.8847178999999938</v>
      </c>
      <c r="U364" s="123"/>
      <c r="V364" s="85">
        <v>0.24</v>
      </c>
      <c r="W364" s="20"/>
      <c r="X364" s="86">
        <v>1.07</v>
      </c>
      <c r="Y364" s="82">
        <v>0.09</v>
      </c>
      <c r="Z364" s="87">
        <v>6.76</v>
      </c>
      <c r="AA364" s="91"/>
      <c r="AB364" s="91"/>
      <c r="AC364" s="128">
        <v>0.34</v>
      </c>
      <c r="AD364" s="23"/>
    </row>
    <row r="365" spans="1:30" x14ac:dyDescent="0.25">
      <c r="A365" s="80">
        <v>39</v>
      </c>
      <c r="B365" s="99" t="s">
        <v>125</v>
      </c>
      <c r="C365" s="100">
        <v>13</v>
      </c>
      <c r="D365" s="78"/>
      <c r="E365" s="23"/>
      <c r="F365" s="23"/>
      <c r="G365" s="23"/>
      <c r="H365" s="82">
        <v>29.29</v>
      </c>
      <c r="I365" s="24"/>
      <c r="J365" s="23"/>
      <c r="K365" s="23"/>
      <c r="L365" s="82">
        <v>6.55</v>
      </c>
      <c r="M365" s="82">
        <v>4.18</v>
      </c>
      <c r="N365" s="82">
        <v>3.62</v>
      </c>
      <c r="O365" s="82">
        <v>6.98</v>
      </c>
      <c r="P365" s="113"/>
      <c r="Q365" s="113"/>
      <c r="R365" s="23"/>
      <c r="S365" s="135"/>
      <c r="T365" s="136">
        <v>3.8847178999999938</v>
      </c>
      <c r="U365" s="123"/>
      <c r="V365" s="85">
        <v>0.24</v>
      </c>
      <c r="W365" s="20"/>
      <c r="X365" s="86">
        <v>1.07</v>
      </c>
      <c r="Y365" s="82">
        <v>0.09</v>
      </c>
      <c r="Z365" s="87">
        <v>6.76</v>
      </c>
      <c r="AA365" s="91"/>
      <c r="AB365" s="91"/>
      <c r="AC365" s="128">
        <v>0.34</v>
      </c>
      <c r="AD365" s="23"/>
    </row>
    <row r="366" spans="1:30" x14ac:dyDescent="0.25">
      <c r="A366" s="80">
        <v>40</v>
      </c>
      <c r="B366" s="99" t="s">
        <v>177</v>
      </c>
      <c r="C366" s="100">
        <v>1</v>
      </c>
      <c r="D366" s="78"/>
      <c r="E366" s="23"/>
      <c r="F366" s="23"/>
      <c r="G366" s="23"/>
      <c r="H366" s="82">
        <v>29.288657874741844</v>
      </c>
      <c r="I366" s="24"/>
      <c r="J366" s="23"/>
      <c r="K366" s="23"/>
      <c r="L366" s="82">
        <v>6.55</v>
      </c>
      <c r="M366" s="82">
        <v>4.18</v>
      </c>
      <c r="N366" s="82">
        <v>3.62</v>
      </c>
      <c r="O366" s="82">
        <v>6.98</v>
      </c>
      <c r="P366" s="113"/>
      <c r="Q366" s="113"/>
      <c r="R366" s="23"/>
      <c r="S366" s="135"/>
      <c r="T366" s="136">
        <v>3.8847178999999938</v>
      </c>
      <c r="U366" s="123"/>
      <c r="V366" s="85">
        <v>0.24</v>
      </c>
      <c r="W366" s="20"/>
      <c r="X366" s="86">
        <v>1.07</v>
      </c>
      <c r="Y366" s="82">
        <v>0.09</v>
      </c>
      <c r="Z366" s="87">
        <v>6.76</v>
      </c>
      <c r="AA366" s="91"/>
      <c r="AB366" s="91"/>
      <c r="AC366" s="128">
        <v>0.34</v>
      </c>
      <c r="AD366" s="23"/>
    </row>
    <row r="367" spans="1:30" x14ac:dyDescent="0.25">
      <c r="A367" s="80">
        <v>41</v>
      </c>
      <c r="B367" s="99" t="s">
        <v>177</v>
      </c>
      <c r="C367" s="100">
        <v>11</v>
      </c>
      <c r="D367" s="78"/>
      <c r="E367" s="23"/>
      <c r="F367" s="23"/>
      <c r="G367" s="23"/>
      <c r="H367" s="82">
        <v>29.29</v>
      </c>
      <c r="I367" s="24"/>
      <c r="J367" s="23"/>
      <c r="K367" s="23"/>
      <c r="L367" s="82">
        <v>6.55</v>
      </c>
      <c r="M367" s="82">
        <v>4.18</v>
      </c>
      <c r="N367" s="82">
        <v>3.62</v>
      </c>
      <c r="O367" s="82">
        <v>6.98</v>
      </c>
      <c r="P367" s="113"/>
      <c r="Q367" s="113"/>
      <c r="R367" s="23"/>
      <c r="S367" s="135"/>
      <c r="T367" s="136">
        <v>3.8847179000000009</v>
      </c>
      <c r="U367" s="123"/>
      <c r="V367" s="85">
        <v>0.24</v>
      </c>
      <c r="W367" s="20"/>
      <c r="X367" s="86">
        <v>1.07</v>
      </c>
      <c r="Y367" s="82">
        <v>0.09</v>
      </c>
      <c r="Z367" s="87">
        <v>6.76</v>
      </c>
      <c r="AA367" s="91"/>
      <c r="AB367" s="91"/>
      <c r="AC367" s="128">
        <v>0.34</v>
      </c>
      <c r="AD367" s="23"/>
    </row>
    <row r="368" spans="1:30" x14ac:dyDescent="0.25">
      <c r="A368" s="80">
        <v>42</v>
      </c>
      <c r="B368" s="99" t="s">
        <v>177</v>
      </c>
      <c r="C368" s="100">
        <v>12</v>
      </c>
      <c r="D368" s="78"/>
      <c r="E368" s="23"/>
      <c r="F368" s="23"/>
      <c r="G368" s="23"/>
      <c r="H368" s="82">
        <v>29.298734125749561</v>
      </c>
      <c r="I368" s="24"/>
      <c r="J368" s="23"/>
      <c r="K368" s="23"/>
      <c r="L368" s="82">
        <v>6.55</v>
      </c>
      <c r="M368" s="82">
        <v>4.18</v>
      </c>
      <c r="N368" s="82">
        <v>3.62</v>
      </c>
      <c r="O368" s="82">
        <v>6.98</v>
      </c>
      <c r="P368" s="113"/>
      <c r="Q368" s="113"/>
      <c r="R368" s="23"/>
      <c r="S368" s="135"/>
      <c r="T368" s="136">
        <v>3.8887341257495596</v>
      </c>
      <c r="U368" s="123"/>
      <c r="V368" s="85">
        <v>0.24</v>
      </c>
      <c r="W368" s="20"/>
      <c r="X368" s="86">
        <v>1.07</v>
      </c>
      <c r="Y368" s="82">
        <v>0.09</v>
      </c>
      <c r="Z368" s="87">
        <v>6.76</v>
      </c>
      <c r="AA368" s="91"/>
      <c r="AB368" s="91"/>
      <c r="AC368" s="128">
        <v>0.34</v>
      </c>
      <c r="AD368" s="23"/>
    </row>
    <row r="369" spans="1:30" x14ac:dyDescent="0.25">
      <c r="A369" s="80">
        <v>43</v>
      </c>
      <c r="B369" s="99" t="s">
        <v>177</v>
      </c>
      <c r="C369" s="100" t="s">
        <v>178</v>
      </c>
      <c r="D369" s="78"/>
      <c r="E369" s="23"/>
      <c r="F369" s="23"/>
      <c r="G369" s="23"/>
      <c r="H369" s="82">
        <v>31.88</v>
      </c>
      <c r="I369" s="24"/>
      <c r="J369" s="23"/>
      <c r="K369" s="23"/>
      <c r="L369" s="82">
        <v>6.55</v>
      </c>
      <c r="M369" s="82">
        <v>4.18</v>
      </c>
      <c r="N369" s="82">
        <v>3.62</v>
      </c>
      <c r="O369" s="82">
        <v>6.98</v>
      </c>
      <c r="P369" s="113"/>
      <c r="Q369" s="113"/>
      <c r="R369" s="23"/>
      <c r="S369" s="135"/>
      <c r="T369" s="136">
        <v>6.5562167999999952</v>
      </c>
      <c r="U369" s="123"/>
      <c r="V369" s="85">
        <v>0.24</v>
      </c>
      <c r="W369" s="20"/>
      <c r="X369" s="86">
        <v>1.07</v>
      </c>
      <c r="Y369" s="82">
        <v>0.09</v>
      </c>
      <c r="Z369" s="87">
        <v>6.76</v>
      </c>
      <c r="AA369" s="91"/>
      <c r="AB369" s="91"/>
      <c r="AC369" s="128">
        <v>0.25</v>
      </c>
      <c r="AD369" s="23"/>
    </row>
    <row r="370" spans="1:30" x14ac:dyDescent="0.25">
      <c r="A370" s="80">
        <v>44</v>
      </c>
      <c r="B370" s="99" t="s">
        <v>177</v>
      </c>
      <c r="C370" s="100">
        <v>13</v>
      </c>
      <c r="D370" s="78"/>
      <c r="E370" s="23"/>
      <c r="F370" s="23"/>
      <c r="G370" s="23"/>
      <c r="H370" s="82">
        <v>29.29</v>
      </c>
      <c r="I370" s="24"/>
      <c r="J370" s="23"/>
      <c r="K370" s="23"/>
      <c r="L370" s="82">
        <v>6.55</v>
      </c>
      <c r="M370" s="82">
        <v>4.18</v>
      </c>
      <c r="N370" s="82">
        <v>3.62</v>
      </c>
      <c r="O370" s="82">
        <v>6.98</v>
      </c>
      <c r="P370" s="113"/>
      <c r="Q370" s="113"/>
      <c r="R370" s="23"/>
      <c r="S370" s="135"/>
      <c r="T370" s="136">
        <v>3.8847179000000009</v>
      </c>
      <c r="U370" s="123"/>
      <c r="V370" s="85">
        <v>0.24</v>
      </c>
      <c r="W370" s="20"/>
      <c r="X370" s="86">
        <v>1.07</v>
      </c>
      <c r="Y370" s="82">
        <v>0.09</v>
      </c>
      <c r="Z370" s="87">
        <v>6.76</v>
      </c>
      <c r="AA370" s="91"/>
      <c r="AB370" s="91"/>
      <c r="AC370" s="128">
        <v>0.34</v>
      </c>
      <c r="AD370" s="23"/>
    </row>
    <row r="371" spans="1:30" x14ac:dyDescent="0.25">
      <c r="A371" s="80">
        <v>45</v>
      </c>
      <c r="B371" s="99" t="s">
        <v>177</v>
      </c>
      <c r="C371" s="100">
        <v>14</v>
      </c>
      <c r="D371" s="78"/>
      <c r="E371" s="23"/>
      <c r="F371" s="23"/>
      <c r="G371" s="23"/>
      <c r="H371" s="82">
        <v>29.293121343511533</v>
      </c>
      <c r="I371" s="24"/>
      <c r="J371" s="23"/>
      <c r="K371" s="23"/>
      <c r="L371" s="82">
        <v>6.55</v>
      </c>
      <c r="M371" s="82">
        <v>4.18</v>
      </c>
      <c r="N371" s="82">
        <v>3.62</v>
      </c>
      <c r="O371" s="82">
        <v>6.98</v>
      </c>
      <c r="P371" s="113"/>
      <c r="Q371" s="113"/>
      <c r="R371" s="23"/>
      <c r="S371" s="135"/>
      <c r="T371" s="136">
        <v>3.8831213435115322</v>
      </c>
      <c r="U371" s="123"/>
      <c r="V371" s="85">
        <v>0.24</v>
      </c>
      <c r="W371" s="20"/>
      <c r="X371" s="86">
        <v>1.07</v>
      </c>
      <c r="Y371" s="82">
        <v>0.09</v>
      </c>
      <c r="Z371" s="87">
        <v>6.76</v>
      </c>
      <c r="AA371" s="91"/>
      <c r="AB371" s="91"/>
      <c r="AC371" s="128">
        <v>0.34</v>
      </c>
      <c r="AD371" s="23"/>
    </row>
    <row r="372" spans="1:30" x14ac:dyDescent="0.25">
      <c r="A372" s="80">
        <v>46</v>
      </c>
      <c r="B372" s="99" t="s">
        <v>177</v>
      </c>
      <c r="C372" s="100" t="s">
        <v>179</v>
      </c>
      <c r="D372" s="78"/>
      <c r="E372" s="23"/>
      <c r="F372" s="23"/>
      <c r="G372" s="23"/>
      <c r="H372" s="82">
        <v>31.88</v>
      </c>
      <c r="I372" s="24"/>
      <c r="J372" s="23"/>
      <c r="K372" s="23"/>
      <c r="L372" s="82">
        <v>6.55</v>
      </c>
      <c r="M372" s="82">
        <v>4.18</v>
      </c>
      <c r="N372" s="82">
        <v>3.62</v>
      </c>
      <c r="O372" s="82">
        <v>6.98</v>
      </c>
      <c r="P372" s="113"/>
      <c r="Q372" s="113"/>
      <c r="R372" s="23"/>
      <c r="S372" s="135"/>
      <c r="T372" s="136">
        <v>6.5562167999999952</v>
      </c>
      <c r="U372" s="123"/>
      <c r="V372" s="85">
        <v>0.24</v>
      </c>
      <c r="W372" s="20"/>
      <c r="X372" s="86">
        <v>1.07</v>
      </c>
      <c r="Y372" s="82">
        <v>0.09</v>
      </c>
      <c r="Z372" s="87">
        <v>6.76</v>
      </c>
      <c r="AA372" s="91"/>
      <c r="AB372" s="91"/>
      <c r="AC372" s="128">
        <v>0.25</v>
      </c>
      <c r="AD372" s="23"/>
    </row>
    <row r="373" spans="1:30" x14ac:dyDescent="0.25">
      <c r="A373" s="80">
        <v>47</v>
      </c>
      <c r="B373" s="99" t="s">
        <v>177</v>
      </c>
      <c r="C373" s="100">
        <v>15</v>
      </c>
      <c r="D373" s="78"/>
      <c r="E373" s="23"/>
      <c r="F373" s="23"/>
      <c r="G373" s="23"/>
      <c r="H373" s="82">
        <v>29.29</v>
      </c>
      <c r="I373" s="24"/>
      <c r="J373" s="23"/>
      <c r="K373" s="23"/>
      <c r="L373" s="82">
        <v>6.55</v>
      </c>
      <c r="M373" s="82">
        <v>4.18</v>
      </c>
      <c r="N373" s="82">
        <v>3.62</v>
      </c>
      <c r="O373" s="82">
        <v>6.98</v>
      </c>
      <c r="P373" s="113"/>
      <c r="Q373" s="113"/>
      <c r="R373" s="23"/>
      <c r="S373" s="135"/>
      <c r="T373" s="136">
        <v>3.8847179000000009</v>
      </c>
      <c r="U373" s="123"/>
      <c r="V373" s="85">
        <v>0.24</v>
      </c>
      <c r="W373" s="20"/>
      <c r="X373" s="86">
        <v>1.07</v>
      </c>
      <c r="Y373" s="82">
        <v>0.09</v>
      </c>
      <c r="Z373" s="87">
        <v>6.76</v>
      </c>
      <c r="AA373" s="91"/>
      <c r="AB373" s="91"/>
      <c r="AC373" s="128">
        <v>0.34</v>
      </c>
      <c r="AD373" s="23"/>
    </row>
    <row r="374" spans="1:30" x14ac:dyDescent="0.25">
      <c r="A374" s="80">
        <v>48</v>
      </c>
      <c r="B374" s="99" t="s">
        <v>177</v>
      </c>
      <c r="C374" s="100">
        <v>16</v>
      </c>
      <c r="D374" s="78"/>
      <c r="E374" s="23"/>
      <c r="F374" s="23"/>
      <c r="G374" s="23"/>
      <c r="H374" s="82">
        <v>29.297412164339153</v>
      </c>
      <c r="I374" s="24"/>
      <c r="J374" s="23"/>
      <c r="K374" s="23"/>
      <c r="L374" s="82">
        <v>6.55</v>
      </c>
      <c r="M374" s="82">
        <v>4.18</v>
      </c>
      <c r="N374" s="82">
        <v>3.62</v>
      </c>
      <c r="O374" s="82">
        <v>6.98</v>
      </c>
      <c r="P374" s="113"/>
      <c r="Q374" s="113"/>
      <c r="R374" s="23"/>
      <c r="S374" s="135"/>
      <c r="T374" s="134">
        <v>3.8874121643391533</v>
      </c>
      <c r="U374" s="123"/>
      <c r="V374" s="85">
        <v>0.24</v>
      </c>
      <c r="W374" s="20"/>
      <c r="X374" s="86">
        <v>1.07</v>
      </c>
      <c r="Y374" s="82">
        <v>0.09</v>
      </c>
      <c r="Z374" s="87">
        <v>6.76</v>
      </c>
      <c r="AA374" s="91"/>
      <c r="AB374" s="91"/>
      <c r="AC374" s="128">
        <v>0.34</v>
      </c>
      <c r="AD374" s="23"/>
    </row>
    <row r="375" spans="1:30" x14ac:dyDescent="0.25">
      <c r="A375" s="80">
        <v>49</v>
      </c>
      <c r="B375" s="99" t="s">
        <v>177</v>
      </c>
      <c r="C375" s="100">
        <v>17</v>
      </c>
      <c r="D375" s="78"/>
      <c r="E375" s="23"/>
      <c r="F375" s="23"/>
      <c r="G375" s="23"/>
      <c r="H375" s="82">
        <v>29.29</v>
      </c>
      <c r="I375" s="24"/>
      <c r="J375" s="23"/>
      <c r="K375" s="23"/>
      <c r="L375" s="82">
        <v>6.55</v>
      </c>
      <c r="M375" s="82">
        <v>4.18</v>
      </c>
      <c r="N375" s="82">
        <v>3.62</v>
      </c>
      <c r="O375" s="82">
        <v>6.98</v>
      </c>
      <c r="P375" s="113"/>
      <c r="Q375" s="113"/>
      <c r="R375" s="23"/>
      <c r="S375" s="135"/>
      <c r="T375" s="136">
        <v>3.8847179000000009</v>
      </c>
      <c r="U375" s="123"/>
      <c r="V375" s="85">
        <v>0.24</v>
      </c>
      <c r="W375" s="20"/>
      <c r="X375" s="86">
        <v>1.07</v>
      </c>
      <c r="Y375" s="82">
        <v>0.09</v>
      </c>
      <c r="Z375" s="87">
        <v>6.76</v>
      </c>
      <c r="AA375" s="91"/>
      <c r="AB375" s="91"/>
      <c r="AC375" s="128">
        <v>0.34</v>
      </c>
      <c r="AD375" s="23"/>
    </row>
    <row r="376" spans="1:30" x14ac:dyDescent="0.25">
      <c r="A376" s="80">
        <v>50</v>
      </c>
      <c r="B376" s="99" t="s">
        <v>177</v>
      </c>
      <c r="C376" s="100">
        <v>18</v>
      </c>
      <c r="D376" s="78"/>
      <c r="E376" s="23"/>
      <c r="F376" s="23"/>
      <c r="G376" s="23"/>
      <c r="H376" s="82">
        <v>29.295434101117323</v>
      </c>
      <c r="I376" s="24"/>
      <c r="J376" s="23"/>
      <c r="K376" s="23"/>
      <c r="L376" s="82">
        <v>6.55</v>
      </c>
      <c r="M376" s="82">
        <v>4.18</v>
      </c>
      <c r="N376" s="82">
        <v>3.62</v>
      </c>
      <c r="O376" s="82">
        <v>6.98</v>
      </c>
      <c r="P376" s="113"/>
      <c r="Q376" s="113"/>
      <c r="R376" s="23"/>
      <c r="S376" s="135"/>
      <c r="T376" s="136">
        <v>3.885434101117319</v>
      </c>
      <c r="U376" s="123"/>
      <c r="V376" s="85">
        <v>0.24</v>
      </c>
      <c r="W376" s="20"/>
      <c r="X376" s="86">
        <v>1.07</v>
      </c>
      <c r="Y376" s="82">
        <v>0.09</v>
      </c>
      <c r="Z376" s="87">
        <v>6.76</v>
      </c>
      <c r="AA376" s="91"/>
      <c r="AB376" s="91"/>
      <c r="AC376" s="128">
        <v>0.34</v>
      </c>
      <c r="AD376" s="23"/>
    </row>
    <row r="377" spans="1:30" x14ac:dyDescent="0.25">
      <c r="A377" s="80">
        <v>51</v>
      </c>
      <c r="B377" s="99" t="s">
        <v>177</v>
      </c>
      <c r="C377" s="100">
        <v>3</v>
      </c>
      <c r="D377" s="78"/>
      <c r="E377" s="23"/>
      <c r="F377" s="23"/>
      <c r="G377" s="23"/>
      <c r="H377" s="82">
        <v>29.29</v>
      </c>
      <c r="I377" s="24"/>
      <c r="J377" s="23"/>
      <c r="K377" s="23"/>
      <c r="L377" s="82">
        <v>6.55</v>
      </c>
      <c r="M377" s="82">
        <v>4.18</v>
      </c>
      <c r="N377" s="82">
        <v>3.62</v>
      </c>
      <c r="O377" s="82">
        <v>6.98</v>
      </c>
      <c r="P377" s="113"/>
      <c r="Q377" s="113"/>
      <c r="R377" s="23"/>
      <c r="S377" s="135"/>
      <c r="T377" s="136">
        <v>3.8847179000000009</v>
      </c>
      <c r="U377" s="123"/>
      <c r="V377" s="85">
        <v>0.24</v>
      </c>
      <c r="W377" s="20"/>
      <c r="X377" s="86">
        <v>1.07</v>
      </c>
      <c r="Y377" s="82">
        <v>0.09</v>
      </c>
      <c r="Z377" s="87">
        <v>6.76</v>
      </c>
      <c r="AA377" s="91"/>
      <c r="AB377" s="91"/>
      <c r="AC377" s="128">
        <v>0.34</v>
      </c>
      <c r="AD377" s="23"/>
    </row>
    <row r="378" spans="1:30" x14ac:dyDescent="0.25">
      <c r="A378" s="80">
        <v>52</v>
      </c>
      <c r="B378" s="99" t="s">
        <v>177</v>
      </c>
      <c r="C378" s="100" t="s">
        <v>180</v>
      </c>
      <c r="D378" s="78"/>
      <c r="E378" s="23"/>
      <c r="F378" s="23"/>
      <c r="G378" s="23"/>
      <c r="H378" s="82">
        <v>29.29</v>
      </c>
      <c r="I378" s="24"/>
      <c r="J378" s="23"/>
      <c r="K378" s="23"/>
      <c r="L378" s="82">
        <v>6.55</v>
      </c>
      <c r="M378" s="82">
        <v>4.18</v>
      </c>
      <c r="N378" s="82">
        <v>3.62</v>
      </c>
      <c r="O378" s="82">
        <v>6.98</v>
      </c>
      <c r="P378" s="113"/>
      <c r="Q378" s="113"/>
      <c r="R378" s="23"/>
      <c r="S378" s="135"/>
      <c r="T378" s="136">
        <v>3.8847179000000009</v>
      </c>
      <c r="U378" s="123"/>
      <c r="V378" s="85">
        <v>0.24</v>
      </c>
      <c r="W378" s="20"/>
      <c r="X378" s="86">
        <v>1.07</v>
      </c>
      <c r="Y378" s="82">
        <v>0.09</v>
      </c>
      <c r="Z378" s="87">
        <v>6.76</v>
      </c>
      <c r="AA378" s="91"/>
      <c r="AB378" s="91"/>
      <c r="AC378" s="128">
        <v>0.34</v>
      </c>
      <c r="AD378" s="23"/>
    </row>
    <row r="379" spans="1:30" x14ac:dyDescent="0.25">
      <c r="A379" s="80">
        <v>53</v>
      </c>
      <c r="B379" s="99" t="s">
        <v>177</v>
      </c>
      <c r="C379" s="100">
        <v>5</v>
      </c>
      <c r="D379" s="78"/>
      <c r="E379" s="23"/>
      <c r="F379" s="23"/>
      <c r="G379" s="23"/>
      <c r="H379" s="82">
        <v>29.297657067556031</v>
      </c>
      <c r="I379" s="24"/>
      <c r="J379" s="23"/>
      <c r="K379" s="23"/>
      <c r="L379" s="82">
        <v>6.55</v>
      </c>
      <c r="M379" s="82">
        <v>4.18</v>
      </c>
      <c r="N379" s="82">
        <v>3.62</v>
      </c>
      <c r="O379" s="82">
        <v>6.98</v>
      </c>
      <c r="P379" s="113"/>
      <c r="Q379" s="113"/>
      <c r="R379" s="23"/>
      <c r="S379" s="135"/>
      <c r="T379" s="136">
        <v>3.8876570675560309</v>
      </c>
      <c r="U379" s="123"/>
      <c r="V379" s="85">
        <v>0.24</v>
      </c>
      <c r="W379" s="20"/>
      <c r="X379" s="86">
        <v>1.07</v>
      </c>
      <c r="Y379" s="82">
        <v>0.09</v>
      </c>
      <c r="Z379" s="87">
        <v>6.76</v>
      </c>
      <c r="AA379" s="91"/>
      <c r="AB379" s="91"/>
      <c r="AC379" s="128">
        <v>0.34</v>
      </c>
      <c r="AD379" s="23"/>
    </row>
    <row r="380" spans="1:30" x14ac:dyDescent="0.25">
      <c r="A380" s="80">
        <v>54</v>
      </c>
      <c r="B380" s="99" t="s">
        <v>177</v>
      </c>
      <c r="C380" s="100">
        <v>6</v>
      </c>
      <c r="D380" s="78"/>
      <c r="E380" s="23"/>
      <c r="F380" s="23"/>
      <c r="G380" s="23"/>
      <c r="H380" s="82">
        <v>35.178631016702347</v>
      </c>
      <c r="I380" s="24"/>
      <c r="J380" s="23"/>
      <c r="K380" s="23"/>
      <c r="L380" s="82">
        <v>6.55</v>
      </c>
      <c r="M380" s="82">
        <v>4.18</v>
      </c>
      <c r="N380" s="82">
        <v>3.62</v>
      </c>
      <c r="O380" s="82">
        <v>6.98</v>
      </c>
      <c r="P380" s="113"/>
      <c r="Q380" s="113"/>
      <c r="R380" s="23"/>
      <c r="S380" s="135"/>
      <c r="T380" s="136">
        <v>9.8184595128314847</v>
      </c>
      <c r="U380" s="123"/>
      <c r="V380" s="85">
        <v>0.24</v>
      </c>
      <c r="W380" s="20"/>
      <c r="X380" s="86">
        <v>1.07</v>
      </c>
      <c r="Y380" s="82">
        <v>0.09</v>
      </c>
      <c r="Z380" s="87">
        <v>6.76</v>
      </c>
      <c r="AA380" s="91"/>
      <c r="AB380" s="91"/>
      <c r="AC380" s="128">
        <v>0.29017150387086144</v>
      </c>
      <c r="AD380" s="23"/>
    </row>
    <row r="381" spans="1:30" x14ac:dyDescent="0.25">
      <c r="A381" s="80">
        <v>55</v>
      </c>
      <c r="B381" s="99" t="s">
        <v>177</v>
      </c>
      <c r="C381" s="100">
        <v>7</v>
      </c>
      <c r="D381" s="78"/>
      <c r="E381" s="23"/>
      <c r="F381" s="23"/>
      <c r="G381" s="23"/>
      <c r="H381" s="82">
        <v>29.29</v>
      </c>
      <c r="I381" s="24"/>
      <c r="J381" s="23"/>
      <c r="K381" s="23"/>
      <c r="L381" s="82">
        <v>6.55</v>
      </c>
      <c r="M381" s="82">
        <v>4.18</v>
      </c>
      <c r="N381" s="82">
        <v>3.62</v>
      </c>
      <c r="O381" s="82">
        <v>6.98</v>
      </c>
      <c r="P381" s="113"/>
      <c r="Q381" s="113"/>
      <c r="R381" s="23"/>
      <c r="S381" s="135"/>
      <c r="T381" s="136">
        <v>3.8847179000000009</v>
      </c>
      <c r="U381" s="123"/>
      <c r="V381" s="85">
        <v>0.24</v>
      </c>
      <c r="W381" s="20"/>
      <c r="X381" s="86">
        <v>1.07</v>
      </c>
      <c r="Y381" s="82">
        <v>0.09</v>
      </c>
      <c r="Z381" s="87">
        <v>6.76</v>
      </c>
      <c r="AA381" s="91"/>
      <c r="AB381" s="91"/>
      <c r="AC381" s="128">
        <v>0.34</v>
      </c>
      <c r="AD381" s="23"/>
    </row>
    <row r="382" spans="1:30" x14ac:dyDescent="0.25">
      <c r="A382" s="80">
        <v>56</v>
      </c>
      <c r="B382" s="99" t="s">
        <v>177</v>
      </c>
      <c r="C382" s="100">
        <v>9</v>
      </c>
      <c r="D382" s="78"/>
      <c r="E382" s="23"/>
      <c r="F382" s="23"/>
      <c r="G382" s="23"/>
      <c r="H382" s="82">
        <v>29.298378555521918</v>
      </c>
      <c r="I382" s="24"/>
      <c r="J382" s="23"/>
      <c r="K382" s="23"/>
      <c r="L382" s="82">
        <v>6.55</v>
      </c>
      <c r="M382" s="82">
        <v>4.18</v>
      </c>
      <c r="N382" s="82">
        <v>3.62</v>
      </c>
      <c r="O382" s="82">
        <v>6.98</v>
      </c>
      <c r="P382" s="113"/>
      <c r="Q382" s="113"/>
      <c r="R382" s="23"/>
      <c r="S382" s="135"/>
      <c r="T382" s="136">
        <v>3.8859129770040814</v>
      </c>
      <c r="U382" s="21"/>
      <c r="V382" s="85">
        <v>0.24</v>
      </c>
      <c r="W382" s="20"/>
      <c r="X382" s="86">
        <v>1.07</v>
      </c>
      <c r="Y382" s="82">
        <v>0.09</v>
      </c>
      <c r="Z382" s="87">
        <v>6.76</v>
      </c>
      <c r="AA382" s="91"/>
      <c r="AB382" s="91"/>
      <c r="AC382" s="128">
        <v>0.34246557851783593</v>
      </c>
      <c r="AD382" s="23"/>
    </row>
    <row r="383" spans="1:30" x14ac:dyDescent="0.25">
      <c r="A383" s="16"/>
      <c r="B383" s="105"/>
      <c r="C383" s="91"/>
      <c r="D383" s="78"/>
      <c r="E383" s="23"/>
      <c r="F383" s="23"/>
      <c r="G383" s="23"/>
      <c r="H383" s="23"/>
      <c r="I383" s="24"/>
      <c r="J383" s="23"/>
      <c r="K383" s="23"/>
      <c r="L383" s="23"/>
      <c r="M383" s="23"/>
      <c r="N383" s="23"/>
      <c r="O383" s="23"/>
      <c r="P383" s="113"/>
      <c r="Q383" s="113"/>
      <c r="R383" s="23"/>
      <c r="S383" s="113"/>
      <c r="T383" s="123"/>
      <c r="U383" s="21"/>
      <c r="V383" s="22"/>
      <c r="W383" s="20"/>
      <c r="X383" s="20"/>
      <c r="Y383" s="23"/>
      <c r="Z383" s="90"/>
      <c r="AA383" s="91"/>
      <c r="AB383" s="91"/>
      <c r="AC383" s="121"/>
      <c r="AD383" s="23"/>
    </row>
    <row r="384" spans="1:30" ht="18.75" customHeight="1" x14ac:dyDescent="0.25">
      <c r="A384" s="168" t="s">
        <v>132</v>
      </c>
      <c r="B384" s="168"/>
      <c r="C384" s="168"/>
      <c r="D384" s="168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  <c r="S384" s="168"/>
      <c r="T384" s="168"/>
      <c r="U384" s="168"/>
      <c r="V384" s="168"/>
      <c r="W384" s="168"/>
      <c r="X384" s="168"/>
      <c r="Y384" s="168"/>
      <c r="Z384" s="168"/>
      <c r="AA384" s="168"/>
      <c r="AB384" s="168"/>
      <c r="AC384" s="168"/>
      <c r="AD384" s="168"/>
    </row>
    <row r="385" spans="1:30" x14ac:dyDescent="0.25">
      <c r="A385" s="28"/>
      <c r="B385" s="28"/>
      <c r="C385" s="29"/>
      <c r="D385" s="30"/>
      <c r="E385" s="28"/>
      <c r="F385" s="28"/>
      <c r="G385" s="28"/>
      <c r="H385" s="28"/>
      <c r="I385" s="31"/>
      <c r="J385" s="28"/>
      <c r="K385" s="28"/>
      <c r="L385" s="28"/>
      <c r="M385" s="28"/>
      <c r="N385" s="28"/>
      <c r="O385" s="32"/>
      <c r="P385" s="28"/>
      <c r="Q385" s="28"/>
      <c r="R385" s="28"/>
      <c r="S385" s="28"/>
      <c r="T385" s="28"/>
      <c r="U385" s="33"/>
      <c r="V385" s="34"/>
      <c r="W385" s="28"/>
      <c r="X385" s="16"/>
      <c r="Y385" s="20"/>
      <c r="Z385" s="20"/>
      <c r="AA385" s="20"/>
      <c r="AB385" s="20"/>
      <c r="AC385" s="20"/>
      <c r="AD385" s="20"/>
    </row>
    <row r="386" spans="1:30" ht="15" customHeight="1" x14ac:dyDescent="0.25">
      <c r="A386" s="169" t="s">
        <v>1</v>
      </c>
      <c r="B386" s="169" t="s">
        <v>2</v>
      </c>
      <c r="C386" s="157" t="s">
        <v>3</v>
      </c>
      <c r="D386" s="172" t="s">
        <v>4</v>
      </c>
      <c r="E386" s="155" t="s">
        <v>5</v>
      </c>
      <c r="F386" s="175"/>
      <c r="G386" s="175"/>
      <c r="H386" s="175"/>
      <c r="I386" s="175"/>
      <c r="J386" s="175"/>
      <c r="K386" s="175"/>
      <c r="L386" s="175"/>
      <c r="M386" s="175"/>
      <c r="N386" s="175"/>
      <c r="O386" s="175"/>
      <c r="P386" s="175"/>
      <c r="Q386" s="175"/>
      <c r="R386" s="175"/>
      <c r="S386" s="175"/>
      <c r="T386" s="175"/>
      <c r="U386" s="175"/>
      <c r="V386" s="175"/>
      <c r="W386" s="175"/>
      <c r="X386" s="175"/>
      <c r="Y386" s="175"/>
      <c r="Z386" s="175"/>
      <c r="AA386" s="175"/>
      <c r="AB386" s="175"/>
      <c r="AC386" s="175"/>
      <c r="AD386" s="156"/>
    </row>
    <row r="387" spans="1:30" ht="12.75" customHeight="1" x14ac:dyDescent="0.25">
      <c r="A387" s="170"/>
      <c r="B387" s="170"/>
      <c r="C387" s="158"/>
      <c r="D387" s="173"/>
      <c r="E387" s="159" t="s">
        <v>9</v>
      </c>
      <c r="F387" s="159" t="s">
        <v>49</v>
      </c>
      <c r="G387" s="159" t="s">
        <v>50</v>
      </c>
      <c r="H387" s="159" t="s">
        <v>9</v>
      </c>
      <c r="I387" s="56"/>
      <c r="J387" s="176" t="s">
        <v>11</v>
      </c>
      <c r="K387" s="177"/>
      <c r="L387" s="177"/>
      <c r="M387" s="177"/>
      <c r="N387" s="177"/>
      <c r="O387" s="177"/>
      <c r="P387" s="177"/>
      <c r="Q387" s="177"/>
      <c r="R387" s="177"/>
      <c r="S387" s="177"/>
      <c r="T387" s="177"/>
      <c r="U387" s="177"/>
      <c r="V387" s="177"/>
      <c r="W387" s="177"/>
      <c r="X387" s="177"/>
      <c r="Y387" s="177"/>
      <c r="Z387" s="177"/>
      <c r="AA387" s="177"/>
      <c r="AB387" s="177"/>
      <c r="AC387" s="177"/>
      <c r="AD387" s="178"/>
    </row>
    <row r="388" spans="1:30" ht="13.15" customHeight="1" x14ac:dyDescent="0.25">
      <c r="A388" s="170"/>
      <c r="B388" s="170"/>
      <c r="C388" s="158"/>
      <c r="D388" s="173"/>
      <c r="E388" s="160"/>
      <c r="F388" s="160"/>
      <c r="G388" s="160"/>
      <c r="H388" s="160"/>
      <c r="I388" s="57"/>
      <c r="J388" s="161" t="s">
        <v>12</v>
      </c>
      <c r="K388" s="162"/>
      <c r="L388" s="161" t="s">
        <v>13</v>
      </c>
      <c r="M388" s="162"/>
      <c r="N388" s="159" t="s">
        <v>14</v>
      </c>
      <c r="O388" s="159" t="s">
        <v>15</v>
      </c>
      <c r="P388" s="179" t="s">
        <v>106</v>
      </c>
      <c r="Q388" s="185"/>
      <c r="R388" s="180"/>
      <c r="S388" s="179" t="s">
        <v>17</v>
      </c>
      <c r="T388" s="185"/>
      <c r="U388" s="185"/>
      <c r="V388" s="180"/>
      <c r="W388" s="159" t="s">
        <v>51</v>
      </c>
      <c r="X388" s="157" t="s">
        <v>51</v>
      </c>
      <c r="Y388" s="159" t="s">
        <v>20</v>
      </c>
      <c r="Z388" s="157" t="s">
        <v>52</v>
      </c>
      <c r="AA388" s="161" t="s">
        <v>53</v>
      </c>
      <c r="AB388" s="162"/>
      <c r="AC388" s="157" t="s">
        <v>23</v>
      </c>
      <c r="AD388" s="157" t="s">
        <v>54</v>
      </c>
    </row>
    <row r="389" spans="1:30" ht="12.75" customHeight="1" x14ac:dyDescent="0.25">
      <c r="A389" s="170"/>
      <c r="B389" s="170"/>
      <c r="C389" s="158"/>
      <c r="D389" s="173"/>
      <c r="E389" s="160"/>
      <c r="F389" s="160"/>
      <c r="G389" s="160"/>
      <c r="H389" s="160"/>
      <c r="I389" s="58"/>
      <c r="J389" s="163"/>
      <c r="K389" s="164"/>
      <c r="L389" s="163"/>
      <c r="M389" s="164"/>
      <c r="N389" s="160"/>
      <c r="O389" s="160" t="s">
        <v>25</v>
      </c>
      <c r="P389" s="181"/>
      <c r="Q389" s="186"/>
      <c r="R389" s="182"/>
      <c r="S389" s="181"/>
      <c r="T389" s="186"/>
      <c r="U389" s="186"/>
      <c r="V389" s="182"/>
      <c r="W389" s="160" t="s">
        <v>26</v>
      </c>
      <c r="X389" s="158"/>
      <c r="Y389" s="160" t="s">
        <v>27</v>
      </c>
      <c r="Z389" s="158"/>
      <c r="AA389" s="163"/>
      <c r="AB389" s="164"/>
      <c r="AC389" s="158"/>
      <c r="AD389" s="158"/>
    </row>
    <row r="390" spans="1:30" ht="12.75" customHeight="1" x14ac:dyDescent="0.25">
      <c r="A390" s="170"/>
      <c r="B390" s="170"/>
      <c r="C390" s="158"/>
      <c r="D390" s="173"/>
      <c r="E390" s="160"/>
      <c r="F390" s="160"/>
      <c r="G390" s="160"/>
      <c r="H390" s="160"/>
      <c r="I390" s="58"/>
      <c r="J390" s="163"/>
      <c r="K390" s="164"/>
      <c r="L390" s="163"/>
      <c r="M390" s="164"/>
      <c r="N390" s="160"/>
      <c r="O390" s="160"/>
      <c r="P390" s="181"/>
      <c r="Q390" s="186"/>
      <c r="R390" s="182"/>
      <c r="S390" s="181"/>
      <c r="T390" s="186"/>
      <c r="U390" s="186"/>
      <c r="V390" s="182"/>
      <c r="W390" s="160" t="s">
        <v>28</v>
      </c>
      <c r="X390" s="158"/>
      <c r="Y390" s="160"/>
      <c r="Z390" s="158"/>
      <c r="AA390" s="163"/>
      <c r="AB390" s="164"/>
      <c r="AC390" s="158"/>
      <c r="AD390" s="158"/>
    </row>
    <row r="391" spans="1:30" ht="12.75" customHeight="1" x14ac:dyDescent="0.25">
      <c r="A391" s="170"/>
      <c r="B391" s="170"/>
      <c r="C391" s="158"/>
      <c r="D391" s="173"/>
      <c r="E391" s="160"/>
      <c r="F391" s="160"/>
      <c r="G391" s="160"/>
      <c r="H391" s="160"/>
      <c r="I391" s="56"/>
      <c r="J391" s="165"/>
      <c r="K391" s="166"/>
      <c r="L391" s="165"/>
      <c r="M391" s="166"/>
      <c r="N391" s="160"/>
      <c r="O391" s="160"/>
      <c r="P391" s="183"/>
      <c r="Q391" s="187"/>
      <c r="R391" s="184"/>
      <c r="S391" s="183"/>
      <c r="T391" s="187"/>
      <c r="U391" s="187"/>
      <c r="V391" s="184"/>
      <c r="W391" s="160"/>
      <c r="X391" s="158"/>
      <c r="Y391" s="160"/>
      <c r="Z391" s="158"/>
      <c r="AA391" s="163"/>
      <c r="AB391" s="164"/>
      <c r="AC391" s="158"/>
      <c r="AD391" s="158"/>
    </row>
    <row r="392" spans="1:30" ht="181.5" customHeight="1" x14ac:dyDescent="0.25">
      <c r="A392" s="171"/>
      <c r="B392" s="171"/>
      <c r="C392" s="159"/>
      <c r="D392" s="174"/>
      <c r="E392" s="160"/>
      <c r="F392" s="160"/>
      <c r="G392" s="160"/>
      <c r="H392" s="160"/>
      <c r="I392" s="59"/>
      <c r="J392" s="60" t="s">
        <v>29</v>
      </c>
      <c r="K392" s="37" t="s">
        <v>30</v>
      </c>
      <c r="L392" s="60" t="s">
        <v>29</v>
      </c>
      <c r="M392" s="37" t="s">
        <v>30</v>
      </c>
      <c r="N392" s="160"/>
      <c r="O392" s="160"/>
      <c r="P392" s="153" t="s">
        <v>29</v>
      </c>
      <c r="Q392" s="154"/>
      <c r="R392" s="43" t="s">
        <v>32</v>
      </c>
      <c r="S392" s="153" t="s">
        <v>29</v>
      </c>
      <c r="T392" s="154"/>
      <c r="U392" s="61"/>
      <c r="V392" s="43" t="s">
        <v>32</v>
      </c>
      <c r="W392" s="160"/>
      <c r="X392" s="159"/>
      <c r="Y392" s="160"/>
      <c r="Z392" s="159"/>
      <c r="AA392" s="165"/>
      <c r="AB392" s="166"/>
      <c r="AC392" s="159"/>
      <c r="AD392" s="159"/>
    </row>
    <row r="393" spans="1:30" s="14" customFormat="1" ht="13.5" customHeight="1" x14ac:dyDescent="0.25">
      <c r="A393" s="62">
        <v>1</v>
      </c>
      <c r="B393" s="62">
        <v>2</v>
      </c>
      <c r="C393" s="63">
        <v>3</v>
      </c>
      <c r="D393" s="64"/>
      <c r="E393" s="63">
        <v>4</v>
      </c>
      <c r="F393" s="63"/>
      <c r="G393" s="63"/>
      <c r="H393" s="63">
        <v>4</v>
      </c>
      <c r="I393" s="65"/>
      <c r="J393" s="63">
        <v>5</v>
      </c>
      <c r="K393" s="63">
        <v>6</v>
      </c>
      <c r="L393" s="63">
        <v>5</v>
      </c>
      <c r="M393" s="63">
        <v>6</v>
      </c>
      <c r="N393" s="63">
        <v>7</v>
      </c>
      <c r="O393" s="63">
        <v>8</v>
      </c>
      <c r="P393" s="63">
        <v>9</v>
      </c>
      <c r="Q393" s="63">
        <v>10</v>
      </c>
      <c r="R393" s="63"/>
      <c r="S393" s="155">
        <v>9</v>
      </c>
      <c r="T393" s="167"/>
      <c r="U393" s="66"/>
      <c r="V393" s="67">
        <v>10</v>
      </c>
      <c r="W393" s="63">
        <v>11</v>
      </c>
      <c r="X393" s="63">
        <v>11</v>
      </c>
      <c r="Y393" s="63">
        <v>12</v>
      </c>
      <c r="Z393" s="25">
        <v>13</v>
      </c>
      <c r="AA393" s="155">
        <v>14</v>
      </c>
      <c r="AB393" s="156"/>
      <c r="AC393" s="63">
        <v>14</v>
      </c>
      <c r="AD393" s="63">
        <v>15</v>
      </c>
    </row>
    <row r="394" spans="1:30" x14ac:dyDescent="0.25">
      <c r="A394" s="80">
        <v>1</v>
      </c>
      <c r="B394" s="99" t="s">
        <v>34</v>
      </c>
      <c r="C394" s="100">
        <v>4</v>
      </c>
      <c r="D394" s="44">
        <v>4445.8</v>
      </c>
      <c r="E394" s="82">
        <v>32.46</v>
      </c>
      <c r="F394" s="82">
        <f t="shared" ref="F394:F457" si="57">J394+N394+O394+P394+W394+Y394+Z394</f>
        <v>32.139999999999993</v>
      </c>
      <c r="G394" s="82">
        <f t="shared" ref="G394:G425" si="58">L394+N394+O394+S394+X394+Y394+Z394</f>
        <v>33.318034099599622</v>
      </c>
      <c r="H394" s="82">
        <f t="shared" ref="H394:H425" si="59">L394+N394+O394+S394+X394+Y394+Z394+AC394</f>
        <v>33.628034099599624</v>
      </c>
      <c r="I394" s="83">
        <f t="shared" ref="I394:I457" si="60">G394/F394*100</f>
        <v>103.66532078282398</v>
      </c>
      <c r="J394" s="82">
        <v>10.44</v>
      </c>
      <c r="K394" s="82">
        <v>6.59</v>
      </c>
      <c r="L394" s="82">
        <f t="shared" ref="L394:M457" si="61">J394+0.44</f>
        <v>10.879999999999999</v>
      </c>
      <c r="M394" s="82">
        <f t="shared" si="61"/>
        <v>7.03</v>
      </c>
      <c r="N394" s="82">
        <v>2.3199999999999998</v>
      </c>
      <c r="O394" s="82">
        <v>7.28</v>
      </c>
      <c r="P394" s="148">
        <v>4.8099999999999996</v>
      </c>
      <c r="Q394" s="149"/>
      <c r="R394" s="82">
        <v>0.11</v>
      </c>
      <c r="S394" s="148">
        <f t="shared" ref="S394:S425" si="62">P394-R394+V394</f>
        <v>4.9980340995996215</v>
      </c>
      <c r="T394" s="152"/>
      <c r="U394" s="102">
        <v>15900</v>
      </c>
      <c r="V394" s="85">
        <f t="shared" ref="V394:V457" si="63">U394/D394/12</f>
        <v>0.29803409959962207</v>
      </c>
      <c r="W394" s="86">
        <v>1.74</v>
      </c>
      <c r="X394" s="86">
        <f t="shared" ref="X394:X457" si="64">W394+0.55</f>
        <v>2.29</v>
      </c>
      <c r="Y394" s="82">
        <v>0.08</v>
      </c>
      <c r="Z394" s="87">
        <v>5.47</v>
      </c>
      <c r="AA394" s="150">
        <v>0.02</v>
      </c>
      <c r="AB394" s="151"/>
      <c r="AC394" s="88">
        <v>0.31</v>
      </c>
      <c r="AD394" s="82">
        <v>0.3</v>
      </c>
    </row>
    <row r="395" spans="1:30" x14ac:dyDescent="0.25">
      <c r="A395" s="80">
        <v>2</v>
      </c>
      <c r="B395" s="99" t="s">
        <v>34</v>
      </c>
      <c r="C395" s="100">
        <v>5</v>
      </c>
      <c r="D395" s="44">
        <v>2967.3</v>
      </c>
      <c r="E395" s="82">
        <v>32.340000000000003</v>
      </c>
      <c r="F395" s="82">
        <f t="shared" si="57"/>
        <v>32.139999999999993</v>
      </c>
      <c r="G395" s="82">
        <f t="shared" si="58"/>
        <v>33.239054359181743</v>
      </c>
      <c r="H395" s="82">
        <f t="shared" si="59"/>
        <v>33.439054359181746</v>
      </c>
      <c r="I395" s="83">
        <f t="shared" si="60"/>
        <v>103.41958419160471</v>
      </c>
      <c r="J395" s="82">
        <v>10.44</v>
      </c>
      <c r="K395" s="82">
        <v>6.59</v>
      </c>
      <c r="L395" s="82">
        <f t="shared" si="61"/>
        <v>10.879999999999999</v>
      </c>
      <c r="M395" s="82">
        <f t="shared" si="61"/>
        <v>7.03</v>
      </c>
      <c r="N395" s="82">
        <v>2.3199999999999998</v>
      </c>
      <c r="O395" s="82">
        <v>7.28</v>
      </c>
      <c r="P395" s="148">
        <v>4.8099999999999996</v>
      </c>
      <c r="Q395" s="149">
        <v>4.8099999999999996</v>
      </c>
      <c r="R395" s="82">
        <v>0.11</v>
      </c>
      <c r="S395" s="148">
        <f t="shared" si="62"/>
        <v>4.9190543591817466</v>
      </c>
      <c r="T395" s="152"/>
      <c r="U395" s="102">
        <v>7800</v>
      </c>
      <c r="V395" s="85">
        <f t="shared" si="63"/>
        <v>0.21905435918174768</v>
      </c>
      <c r="W395" s="86">
        <v>1.74</v>
      </c>
      <c r="X395" s="86">
        <f t="shared" si="64"/>
        <v>2.29</v>
      </c>
      <c r="Y395" s="82">
        <v>0.08</v>
      </c>
      <c r="Z395" s="87">
        <v>5.47</v>
      </c>
      <c r="AA395" s="150">
        <v>0.01</v>
      </c>
      <c r="AB395" s="151"/>
      <c r="AC395" s="89">
        <v>0.2</v>
      </c>
      <c r="AD395" s="82">
        <v>0.19</v>
      </c>
    </row>
    <row r="396" spans="1:30" x14ac:dyDescent="0.25">
      <c r="A396" s="80">
        <v>3</v>
      </c>
      <c r="B396" s="99" t="s">
        <v>34</v>
      </c>
      <c r="C396" s="100">
        <v>6</v>
      </c>
      <c r="D396" s="44">
        <v>6094.1</v>
      </c>
      <c r="E396" s="82">
        <v>32.58</v>
      </c>
      <c r="F396" s="82">
        <f t="shared" si="57"/>
        <v>32.139999999999993</v>
      </c>
      <c r="G396" s="82">
        <f t="shared" si="58"/>
        <v>33.331776964605105</v>
      </c>
      <c r="H396" s="82">
        <f t="shared" si="59"/>
        <v>33.771776964605102</v>
      </c>
      <c r="I396" s="83">
        <f t="shared" si="60"/>
        <v>103.70808016367489</v>
      </c>
      <c r="J396" s="82">
        <v>10.44</v>
      </c>
      <c r="K396" s="82">
        <v>6.59</v>
      </c>
      <c r="L396" s="82">
        <f t="shared" si="61"/>
        <v>10.879999999999999</v>
      </c>
      <c r="M396" s="82">
        <f t="shared" si="61"/>
        <v>7.03</v>
      </c>
      <c r="N396" s="82">
        <v>2.3199999999999998</v>
      </c>
      <c r="O396" s="82">
        <v>7.28</v>
      </c>
      <c r="P396" s="148">
        <v>4.8099999999999996</v>
      </c>
      <c r="Q396" s="149">
        <v>4.8099999999999996</v>
      </c>
      <c r="R396" s="82">
        <v>0.11</v>
      </c>
      <c r="S396" s="148">
        <f t="shared" si="62"/>
        <v>5.0117769646051089</v>
      </c>
      <c r="T396" s="152"/>
      <c r="U396" s="102">
        <v>22800</v>
      </c>
      <c r="V396" s="85">
        <f t="shared" si="63"/>
        <v>0.31177696460510984</v>
      </c>
      <c r="W396" s="86">
        <v>1.74</v>
      </c>
      <c r="X396" s="86">
        <f t="shared" si="64"/>
        <v>2.29</v>
      </c>
      <c r="Y396" s="82">
        <v>0.08</v>
      </c>
      <c r="Z396" s="87">
        <v>5.47</v>
      </c>
      <c r="AA396" s="150">
        <v>0.03</v>
      </c>
      <c r="AB396" s="151"/>
      <c r="AC396" s="88">
        <v>0.44</v>
      </c>
      <c r="AD396" s="82">
        <v>0.41</v>
      </c>
    </row>
    <row r="397" spans="1:30" x14ac:dyDescent="0.25">
      <c r="A397" s="80">
        <v>4</v>
      </c>
      <c r="B397" s="99" t="s">
        <v>34</v>
      </c>
      <c r="C397" s="100">
        <v>7</v>
      </c>
      <c r="D397" s="44">
        <v>2623.5</v>
      </c>
      <c r="E397" s="82">
        <v>32.4</v>
      </c>
      <c r="F397" s="82">
        <f t="shared" si="57"/>
        <v>32.139999999999993</v>
      </c>
      <c r="G397" s="82">
        <f t="shared" si="58"/>
        <v>33.353523918429573</v>
      </c>
      <c r="H397" s="82">
        <f t="shared" si="59"/>
        <v>33.603523918429573</v>
      </c>
      <c r="I397" s="83">
        <f t="shared" si="60"/>
        <v>103.77574336785807</v>
      </c>
      <c r="J397" s="82">
        <v>10.44</v>
      </c>
      <c r="K397" s="82">
        <v>6.59</v>
      </c>
      <c r="L397" s="82">
        <f t="shared" si="61"/>
        <v>10.879999999999999</v>
      </c>
      <c r="M397" s="82">
        <f t="shared" si="61"/>
        <v>7.03</v>
      </c>
      <c r="N397" s="82">
        <v>2.3199999999999998</v>
      </c>
      <c r="O397" s="82">
        <v>7.28</v>
      </c>
      <c r="P397" s="148">
        <v>4.8099999999999996</v>
      </c>
      <c r="Q397" s="149">
        <v>4.8099999999999996</v>
      </c>
      <c r="R397" s="82">
        <v>0.11</v>
      </c>
      <c r="S397" s="148">
        <f t="shared" si="62"/>
        <v>5.0335239184295784</v>
      </c>
      <c r="T397" s="152"/>
      <c r="U397" s="102">
        <v>10500</v>
      </c>
      <c r="V397" s="85">
        <f t="shared" si="63"/>
        <v>0.33352391842957879</v>
      </c>
      <c r="W397" s="86">
        <v>1.74</v>
      </c>
      <c r="X397" s="86">
        <f t="shared" si="64"/>
        <v>2.29</v>
      </c>
      <c r="Y397" s="82">
        <v>0.08</v>
      </c>
      <c r="Z397" s="87">
        <v>5.47</v>
      </c>
      <c r="AA397" s="150">
        <v>0.02</v>
      </c>
      <c r="AB397" s="151"/>
      <c r="AC397" s="88">
        <v>0.25</v>
      </c>
      <c r="AD397" s="82">
        <v>0.24</v>
      </c>
    </row>
    <row r="398" spans="1:30" x14ac:dyDescent="0.25">
      <c r="A398" s="80">
        <v>5</v>
      </c>
      <c r="B398" s="99" t="s">
        <v>37</v>
      </c>
      <c r="C398" s="100" t="s">
        <v>133</v>
      </c>
      <c r="D398" s="44">
        <v>2042.8</v>
      </c>
      <c r="E398" s="82">
        <v>32.43</v>
      </c>
      <c r="F398" s="82">
        <f t="shared" si="57"/>
        <v>32.139999999999993</v>
      </c>
      <c r="G398" s="82">
        <f t="shared" si="58"/>
        <v>33.534000391619344</v>
      </c>
      <c r="H398" s="82">
        <f t="shared" si="59"/>
        <v>33.814000391619345</v>
      </c>
      <c r="I398" s="83">
        <f t="shared" si="60"/>
        <v>104.3372756428729</v>
      </c>
      <c r="J398" s="82">
        <v>10.44</v>
      </c>
      <c r="K398" s="82">
        <v>6.59</v>
      </c>
      <c r="L398" s="82">
        <f t="shared" si="61"/>
        <v>10.879999999999999</v>
      </c>
      <c r="M398" s="82">
        <f t="shared" si="61"/>
        <v>7.03</v>
      </c>
      <c r="N398" s="82">
        <v>2.3199999999999998</v>
      </c>
      <c r="O398" s="82">
        <v>7.28</v>
      </c>
      <c r="P398" s="148">
        <v>4.8099999999999996</v>
      </c>
      <c r="Q398" s="149">
        <v>4.8099999999999996</v>
      </c>
      <c r="R398" s="82">
        <v>0.11</v>
      </c>
      <c r="S398" s="148">
        <f t="shared" si="62"/>
        <v>5.2140003916193454</v>
      </c>
      <c r="T398" s="152"/>
      <c r="U398" s="102">
        <v>12600</v>
      </c>
      <c r="V398" s="85">
        <f t="shared" si="63"/>
        <v>0.51400039161934596</v>
      </c>
      <c r="W398" s="86">
        <v>1.74</v>
      </c>
      <c r="X398" s="86">
        <f t="shared" si="64"/>
        <v>2.29</v>
      </c>
      <c r="Y398" s="82">
        <v>0.08</v>
      </c>
      <c r="Z398" s="87">
        <v>5.47</v>
      </c>
      <c r="AA398" s="150">
        <v>0.02</v>
      </c>
      <c r="AB398" s="151"/>
      <c r="AC398" s="88">
        <v>0.28000000000000003</v>
      </c>
      <c r="AD398" s="82">
        <v>0.27</v>
      </c>
    </row>
    <row r="399" spans="1:30" x14ac:dyDescent="0.25">
      <c r="A399" s="80">
        <v>6</v>
      </c>
      <c r="B399" s="99" t="s">
        <v>65</v>
      </c>
      <c r="C399" s="100">
        <v>8</v>
      </c>
      <c r="D399" s="44">
        <v>3222.5</v>
      </c>
      <c r="E399" s="82">
        <v>32.4</v>
      </c>
      <c r="F399" s="82">
        <f t="shared" si="57"/>
        <v>32.139999999999993</v>
      </c>
      <c r="G399" s="82">
        <f t="shared" si="58"/>
        <v>33.423413498836304</v>
      </c>
      <c r="H399" s="82">
        <f t="shared" si="59"/>
        <v>33.673413498836304</v>
      </c>
      <c r="I399" s="83">
        <f t="shared" si="60"/>
        <v>103.99319694721937</v>
      </c>
      <c r="J399" s="82">
        <v>10.44</v>
      </c>
      <c r="K399" s="82">
        <v>6.59</v>
      </c>
      <c r="L399" s="82">
        <f t="shared" si="61"/>
        <v>10.879999999999999</v>
      </c>
      <c r="M399" s="82">
        <f t="shared" si="61"/>
        <v>7.03</v>
      </c>
      <c r="N399" s="82">
        <v>2.3199999999999998</v>
      </c>
      <c r="O399" s="82">
        <v>7.28</v>
      </c>
      <c r="P399" s="148">
        <v>4.8099999999999996</v>
      </c>
      <c r="Q399" s="149">
        <v>4.8099999999999996</v>
      </c>
      <c r="R399" s="82">
        <v>0.11</v>
      </c>
      <c r="S399" s="148">
        <f t="shared" si="62"/>
        <v>5.1034134988363062</v>
      </c>
      <c r="T399" s="152"/>
      <c r="U399" s="102">
        <v>15600</v>
      </c>
      <c r="V399" s="85">
        <f t="shared" si="63"/>
        <v>0.40341349883630723</v>
      </c>
      <c r="W399" s="86">
        <v>1.74</v>
      </c>
      <c r="X399" s="86">
        <f t="shared" si="64"/>
        <v>2.29</v>
      </c>
      <c r="Y399" s="82">
        <v>0.08</v>
      </c>
      <c r="Z399" s="87">
        <v>5.47</v>
      </c>
      <c r="AA399" s="150">
        <v>0.02</v>
      </c>
      <c r="AB399" s="151"/>
      <c r="AC399" s="88">
        <v>0.25</v>
      </c>
      <c r="AD399" s="82">
        <v>0.24</v>
      </c>
    </row>
    <row r="400" spans="1:30" x14ac:dyDescent="0.25">
      <c r="A400" s="80">
        <v>7</v>
      </c>
      <c r="B400" s="99" t="s">
        <v>65</v>
      </c>
      <c r="C400" s="100">
        <v>10</v>
      </c>
      <c r="D400" s="44">
        <v>3150</v>
      </c>
      <c r="E400" s="82">
        <v>32.39</v>
      </c>
      <c r="F400" s="82">
        <f t="shared" si="57"/>
        <v>32.139999999999993</v>
      </c>
      <c r="G400" s="82">
        <f t="shared" si="58"/>
        <v>33.432698412698407</v>
      </c>
      <c r="H400" s="82">
        <f t="shared" si="59"/>
        <v>33.672698412698409</v>
      </c>
      <c r="I400" s="83">
        <f t="shared" si="60"/>
        <v>104.02208591380963</v>
      </c>
      <c r="J400" s="82">
        <v>10.44</v>
      </c>
      <c r="K400" s="82">
        <v>6.59</v>
      </c>
      <c r="L400" s="82">
        <f t="shared" si="61"/>
        <v>10.879999999999999</v>
      </c>
      <c r="M400" s="82">
        <f t="shared" si="61"/>
        <v>7.03</v>
      </c>
      <c r="N400" s="82">
        <v>2.3199999999999998</v>
      </c>
      <c r="O400" s="82">
        <v>7.28</v>
      </c>
      <c r="P400" s="148">
        <v>4.8099999999999996</v>
      </c>
      <c r="Q400" s="149">
        <v>4.8099999999999996</v>
      </c>
      <c r="R400" s="82">
        <v>0.11</v>
      </c>
      <c r="S400" s="148">
        <f t="shared" si="62"/>
        <v>5.1126984126984123</v>
      </c>
      <c r="T400" s="152"/>
      <c r="U400" s="102">
        <v>15600</v>
      </c>
      <c r="V400" s="85">
        <f t="shared" si="63"/>
        <v>0.41269841269841273</v>
      </c>
      <c r="W400" s="86">
        <v>1.74</v>
      </c>
      <c r="X400" s="86">
        <f t="shared" si="64"/>
        <v>2.29</v>
      </c>
      <c r="Y400" s="82">
        <v>0.08</v>
      </c>
      <c r="Z400" s="87">
        <v>5.47</v>
      </c>
      <c r="AA400" s="150">
        <v>0.02</v>
      </c>
      <c r="AB400" s="151"/>
      <c r="AC400" s="88">
        <v>0.24</v>
      </c>
      <c r="AD400" s="82">
        <v>0.23</v>
      </c>
    </row>
    <row r="401" spans="1:30" x14ac:dyDescent="0.25">
      <c r="A401" s="80">
        <v>8</v>
      </c>
      <c r="B401" s="99" t="s">
        <v>65</v>
      </c>
      <c r="C401" s="100">
        <v>13</v>
      </c>
      <c r="D401" s="44">
        <v>2538.4</v>
      </c>
      <c r="E401" s="82">
        <v>32.42</v>
      </c>
      <c r="F401" s="82">
        <f t="shared" si="57"/>
        <v>32.139999999999993</v>
      </c>
      <c r="G401" s="82">
        <f t="shared" si="58"/>
        <v>33.404100220611404</v>
      </c>
      <c r="H401" s="82">
        <f t="shared" si="59"/>
        <v>33.674100220611408</v>
      </c>
      <c r="I401" s="83">
        <f t="shared" si="60"/>
        <v>103.93310585131117</v>
      </c>
      <c r="J401" s="82">
        <v>10.44</v>
      </c>
      <c r="K401" s="82">
        <v>6.59</v>
      </c>
      <c r="L401" s="82">
        <f t="shared" si="61"/>
        <v>10.879999999999999</v>
      </c>
      <c r="M401" s="82">
        <f t="shared" si="61"/>
        <v>7.03</v>
      </c>
      <c r="N401" s="82">
        <v>2.3199999999999998</v>
      </c>
      <c r="O401" s="82">
        <v>7.28</v>
      </c>
      <c r="P401" s="148">
        <v>4.8099999999999996</v>
      </c>
      <c r="Q401" s="149">
        <v>4.8099999999999996</v>
      </c>
      <c r="R401" s="82">
        <v>0.11</v>
      </c>
      <c r="S401" s="148">
        <f t="shared" si="62"/>
        <v>5.0841002206114077</v>
      </c>
      <c r="T401" s="152"/>
      <c r="U401" s="102">
        <v>11700</v>
      </c>
      <c r="V401" s="85">
        <f t="shared" si="63"/>
        <v>0.38410022061140875</v>
      </c>
      <c r="W401" s="86">
        <v>1.74</v>
      </c>
      <c r="X401" s="86">
        <f t="shared" si="64"/>
        <v>2.29</v>
      </c>
      <c r="Y401" s="82">
        <v>0.08</v>
      </c>
      <c r="Z401" s="87">
        <v>5.47</v>
      </c>
      <c r="AA401" s="150">
        <v>0.02</v>
      </c>
      <c r="AB401" s="151"/>
      <c r="AC401" s="88">
        <v>0.27</v>
      </c>
      <c r="AD401" s="82">
        <v>0.26</v>
      </c>
    </row>
    <row r="402" spans="1:30" x14ac:dyDescent="0.25">
      <c r="A402" s="80">
        <v>9</v>
      </c>
      <c r="B402" s="99" t="s">
        <v>65</v>
      </c>
      <c r="C402" s="100">
        <v>15</v>
      </c>
      <c r="D402" s="44">
        <v>3179.2</v>
      </c>
      <c r="E402" s="82">
        <v>32.5</v>
      </c>
      <c r="F402" s="82">
        <f t="shared" si="57"/>
        <v>32.139999999999993</v>
      </c>
      <c r="G402" s="82">
        <f t="shared" si="58"/>
        <v>33.428907901358826</v>
      </c>
      <c r="H402" s="82">
        <f t="shared" si="59"/>
        <v>33.788907901358826</v>
      </c>
      <c r="I402" s="83">
        <f t="shared" si="60"/>
        <v>104.01029216353091</v>
      </c>
      <c r="J402" s="82">
        <v>10.44</v>
      </c>
      <c r="K402" s="82">
        <v>6.59</v>
      </c>
      <c r="L402" s="82">
        <f t="shared" si="61"/>
        <v>10.879999999999999</v>
      </c>
      <c r="M402" s="82">
        <f t="shared" si="61"/>
        <v>7.03</v>
      </c>
      <c r="N402" s="82">
        <v>2.3199999999999998</v>
      </c>
      <c r="O402" s="82">
        <v>7.28</v>
      </c>
      <c r="P402" s="148">
        <v>4.8099999999999996</v>
      </c>
      <c r="Q402" s="149">
        <v>4.8099999999999996</v>
      </c>
      <c r="R402" s="82">
        <v>0.11</v>
      </c>
      <c r="S402" s="148">
        <f t="shared" si="62"/>
        <v>5.1089079013588314</v>
      </c>
      <c r="T402" s="152"/>
      <c r="U402" s="102">
        <v>15600</v>
      </c>
      <c r="V402" s="85">
        <f t="shared" si="63"/>
        <v>0.40890790135883243</v>
      </c>
      <c r="W402" s="86">
        <v>1.74</v>
      </c>
      <c r="X402" s="86">
        <f t="shared" si="64"/>
        <v>2.29</v>
      </c>
      <c r="Y402" s="82">
        <v>0.08</v>
      </c>
      <c r="Z402" s="87">
        <v>5.47</v>
      </c>
      <c r="AA402" s="150">
        <v>0.02</v>
      </c>
      <c r="AB402" s="151"/>
      <c r="AC402" s="88">
        <v>0.36</v>
      </c>
      <c r="AD402" s="82">
        <v>0.34</v>
      </c>
    </row>
    <row r="403" spans="1:30" x14ac:dyDescent="0.25">
      <c r="A403" s="80">
        <v>10</v>
      </c>
      <c r="B403" s="99" t="s">
        <v>65</v>
      </c>
      <c r="C403" s="100">
        <v>20</v>
      </c>
      <c r="D403" s="44">
        <v>3163</v>
      </c>
      <c r="E403" s="82">
        <v>32.549999999999997</v>
      </c>
      <c r="F403" s="82">
        <f t="shared" si="57"/>
        <v>32.139999999999993</v>
      </c>
      <c r="G403" s="82">
        <f t="shared" si="58"/>
        <v>33.38884813995152</v>
      </c>
      <c r="H403" s="82">
        <f t="shared" si="59"/>
        <v>33.788848139951519</v>
      </c>
      <c r="I403" s="83">
        <f t="shared" si="60"/>
        <v>103.88565071546833</v>
      </c>
      <c r="J403" s="82">
        <v>10.44</v>
      </c>
      <c r="K403" s="82">
        <v>6.59</v>
      </c>
      <c r="L403" s="82">
        <f t="shared" si="61"/>
        <v>10.879999999999999</v>
      </c>
      <c r="M403" s="82">
        <f t="shared" si="61"/>
        <v>7.03</v>
      </c>
      <c r="N403" s="82">
        <v>2.3199999999999998</v>
      </c>
      <c r="O403" s="82">
        <v>7.28</v>
      </c>
      <c r="P403" s="148">
        <v>4.8099999999999996</v>
      </c>
      <c r="Q403" s="149">
        <v>4.8099999999999996</v>
      </c>
      <c r="R403" s="82">
        <v>0.11</v>
      </c>
      <c r="S403" s="148">
        <f t="shared" si="62"/>
        <v>5.0688481399515224</v>
      </c>
      <c r="T403" s="152"/>
      <c r="U403" s="102">
        <v>14000</v>
      </c>
      <c r="V403" s="85">
        <f t="shared" si="63"/>
        <v>0.36884813995152282</v>
      </c>
      <c r="W403" s="86">
        <v>1.74</v>
      </c>
      <c r="X403" s="86">
        <f t="shared" si="64"/>
        <v>2.29</v>
      </c>
      <c r="Y403" s="82">
        <v>0.08</v>
      </c>
      <c r="Z403" s="87">
        <v>5.47</v>
      </c>
      <c r="AA403" s="150">
        <v>0.03</v>
      </c>
      <c r="AB403" s="151"/>
      <c r="AC403" s="89">
        <v>0.4</v>
      </c>
      <c r="AD403" s="82">
        <v>0.38</v>
      </c>
    </row>
    <row r="404" spans="1:30" x14ac:dyDescent="0.25">
      <c r="A404" s="80">
        <v>11</v>
      </c>
      <c r="B404" s="99" t="s">
        <v>65</v>
      </c>
      <c r="C404" s="100">
        <v>23</v>
      </c>
      <c r="D404" s="44">
        <v>2522.8000000000002</v>
      </c>
      <c r="E404" s="82">
        <v>32.53</v>
      </c>
      <c r="F404" s="82">
        <f t="shared" si="57"/>
        <v>32.139999999999993</v>
      </c>
      <c r="G404" s="82">
        <f t="shared" si="58"/>
        <v>33.593106601131012</v>
      </c>
      <c r="H404" s="82">
        <f t="shared" si="59"/>
        <v>33.973106601131015</v>
      </c>
      <c r="I404" s="83">
        <f t="shared" si="60"/>
        <v>104.52117797489426</v>
      </c>
      <c r="J404" s="82">
        <v>10.44</v>
      </c>
      <c r="K404" s="82">
        <v>6.59</v>
      </c>
      <c r="L404" s="82">
        <f t="shared" si="61"/>
        <v>10.879999999999999</v>
      </c>
      <c r="M404" s="82">
        <f t="shared" si="61"/>
        <v>7.03</v>
      </c>
      <c r="N404" s="82">
        <v>2.3199999999999998</v>
      </c>
      <c r="O404" s="82">
        <v>7.28</v>
      </c>
      <c r="P404" s="148">
        <v>4.8099999999999996</v>
      </c>
      <c r="Q404" s="149">
        <v>4.8099999999999996</v>
      </c>
      <c r="R404" s="82">
        <v>0.11</v>
      </c>
      <c r="S404" s="148">
        <f t="shared" si="62"/>
        <v>5.2731066011310173</v>
      </c>
      <c r="T404" s="152"/>
      <c r="U404" s="102">
        <v>17350</v>
      </c>
      <c r="V404" s="85">
        <f t="shared" si="63"/>
        <v>0.57310660113101841</v>
      </c>
      <c r="W404" s="86">
        <v>1.74</v>
      </c>
      <c r="X404" s="86">
        <f t="shared" si="64"/>
        <v>2.29</v>
      </c>
      <c r="Y404" s="82">
        <v>0.08</v>
      </c>
      <c r="Z404" s="87">
        <v>5.47</v>
      </c>
      <c r="AA404" s="150">
        <v>0.02</v>
      </c>
      <c r="AB404" s="151"/>
      <c r="AC404" s="88">
        <v>0.38</v>
      </c>
      <c r="AD404" s="82">
        <v>0.37</v>
      </c>
    </row>
    <row r="405" spans="1:30" x14ac:dyDescent="0.25">
      <c r="A405" s="80">
        <v>12</v>
      </c>
      <c r="B405" s="99" t="s">
        <v>65</v>
      </c>
      <c r="C405" s="100">
        <v>25</v>
      </c>
      <c r="D405" s="44">
        <v>2529.6999999999998</v>
      </c>
      <c r="E405" s="82">
        <v>32.43</v>
      </c>
      <c r="F405" s="82">
        <f t="shared" si="57"/>
        <v>32.139999999999993</v>
      </c>
      <c r="G405" s="82">
        <f t="shared" si="58"/>
        <v>33.405421196189266</v>
      </c>
      <c r="H405" s="82">
        <f t="shared" si="59"/>
        <v>33.695421196189265</v>
      </c>
      <c r="I405" s="83">
        <f t="shared" si="60"/>
        <v>103.93721591844826</v>
      </c>
      <c r="J405" s="82">
        <v>10.44</v>
      </c>
      <c r="K405" s="82">
        <v>6.59</v>
      </c>
      <c r="L405" s="82">
        <f t="shared" si="61"/>
        <v>10.879999999999999</v>
      </c>
      <c r="M405" s="82">
        <f t="shared" si="61"/>
        <v>7.03</v>
      </c>
      <c r="N405" s="82">
        <v>2.3199999999999998</v>
      </c>
      <c r="O405" s="82">
        <v>7.28</v>
      </c>
      <c r="P405" s="148">
        <v>4.8099999999999996</v>
      </c>
      <c r="Q405" s="149">
        <v>4.8099999999999996</v>
      </c>
      <c r="R405" s="82">
        <v>0.11</v>
      </c>
      <c r="S405" s="148">
        <f t="shared" si="62"/>
        <v>5.0854211961892712</v>
      </c>
      <c r="T405" s="152"/>
      <c r="U405" s="102">
        <v>11700</v>
      </c>
      <c r="V405" s="85">
        <f t="shared" si="63"/>
        <v>0.38542119618927151</v>
      </c>
      <c r="W405" s="86">
        <v>1.74</v>
      </c>
      <c r="X405" s="86">
        <f t="shared" si="64"/>
        <v>2.29</v>
      </c>
      <c r="Y405" s="82">
        <v>0.08</v>
      </c>
      <c r="Z405" s="87">
        <v>5.47</v>
      </c>
      <c r="AA405" s="150">
        <v>0.02</v>
      </c>
      <c r="AB405" s="151"/>
      <c r="AC405" s="88">
        <v>0.28999999999999998</v>
      </c>
      <c r="AD405" s="82">
        <v>0.27</v>
      </c>
    </row>
    <row r="406" spans="1:30" x14ac:dyDescent="0.25">
      <c r="A406" s="80">
        <v>13</v>
      </c>
      <c r="B406" s="99" t="s">
        <v>65</v>
      </c>
      <c r="C406" s="100">
        <v>28</v>
      </c>
      <c r="D406" s="44">
        <v>3264.5</v>
      </c>
      <c r="E406" s="82">
        <v>32.450000000000003</v>
      </c>
      <c r="F406" s="82">
        <f t="shared" si="57"/>
        <v>32.139999999999993</v>
      </c>
      <c r="G406" s="82">
        <f t="shared" si="58"/>
        <v>33.560919997957825</v>
      </c>
      <c r="H406" s="82">
        <f t="shared" si="59"/>
        <v>33.860919997957822</v>
      </c>
      <c r="I406" s="83">
        <f t="shared" si="60"/>
        <v>104.42103297435541</v>
      </c>
      <c r="J406" s="82">
        <v>10.44</v>
      </c>
      <c r="K406" s="82">
        <v>6.59</v>
      </c>
      <c r="L406" s="82">
        <f t="shared" si="61"/>
        <v>10.879999999999999</v>
      </c>
      <c r="M406" s="82">
        <f t="shared" si="61"/>
        <v>7.03</v>
      </c>
      <c r="N406" s="82">
        <v>2.3199999999999998</v>
      </c>
      <c r="O406" s="82">
        <v>7.28</v>
      </c>
      <c r="P406" s="148">
        <v>4.8099999999999996</v>
      </c>
      <c r="Q406" s="149">
        <v>4.8099999999999996</v>
      </c>
      <c r="R406" s="82">
        <v>0.11</v>
      </c>
      <c r="S406" s="148">
        <f t="shared" si="62"/>
        <v>5.2409199979578283</v>
      </c>
      <c r="T406" s="152"/>
      <c r="U406" s="102">
        <v>21190</v>
      </c>
      <c r="V406" s="85">
        <f t="shared" si="63"/>
        <v>0.54091999795782919</v>
      </c>
      <c r="W406" s="86">
        <v>1.74</v>
      </c>
      <c r="X406" s="86">
        <f t="shared" si="64"/>
        <v>2.29</v>
      </c>
      <c r="Y406" s="82">
        <v>0.08</v>
      </c>
      <c r="Z406" s="87">
        <v>5.47</v>
      </c>
      <c r="AA406" s="150">
        <v>0.02</v>
      </c>
      <c r="AB406" s="151"/>
      <c r="AC406" s="89">
        <v>0.3</v>
      </c>
      <c r="AD406" s="82">
        <v>0.28999999999999998</v>
      </c>
    </row>
    <row r="407" spans="1:30" x14ac:dyDescent="0.25">
      <c r="A407" s="80">
        <v>14</v>
      </c>
      <c r="B407" s="99" t="s">
        <v>65</v>
      </c>
      <c r="C407" s="100">
        <v>32</v>
      </c>
      <c r="D407" s="44">
        <v>3268.1</v>
      </c>
      <c r="E407" s="82">
        <v>32.549999999999997</v>
      </c>
      <c r="F407" s="82">
        <f t="shared" si="57"/>
        <v>32.139999999999993</v>
      </c>
      <c r="G407" s="82">
        <f t="shared" si="58"/>
        <v>33.376986220331894</v>
      </c>
      <c r="H407" s="82">
        <f t="shared" si="59"/>
        <v>33.776986220331892</v>
      </c>
      <c r="I407" s="83">
        <f t="shared" si="60"/>
        <v>103.84874368491568</v>
      </c>
      <c r="J407" s="82">
        <v>10.44</v>
      </c>
      <c r="K407" s="82">
        <v>6.59</v>
      </c>
      <c r="L407" s="82">
        <f t="shared" si="61"/>
        <v>10.879999999999999</v>
      </c>
      <c r="M407" s="82">
        <f t="shared" si="61"/>
        <v>7.03</v>
      </c>
      <c r="N407" s="82">
        <v>2.3199999999999998</v>
      </c>
      <c r="O407" s="82">
        <v>7.28</v>
      </c>
      <c r="P407" s="148">
        <v>4.8099999999999996</v>
      </c>
      <c r="Q407" s="149">
        <v>4.8099999999999996</v>
      </c>
      <c r="R407" s="82">
        <v>0.11</v>
      </c>
      <c r="S407" s="148">
        <f t="shared" si="62"/>
        <v>5.0569862203318943</v>
      </c>
      <c r="T407" s="152"/>
      <c r="U407" s="102">
        <v>14000</v>
      </c>
      <c r="V407" s="85">
        <f t="shared" si="63"/>
        <v>0.3569862203318952</v>
      </c>
      <c r="W407" s="86">
        <v>1.74</v>
      </c>
      <c r="X407" s="86">
        <f t="shared" si="64"/>
        <v>2.29</v>
      </c>
      <c r="Y407" s="82">
        <v>0.08</v>
      </c>
      <c r="Z407" s="87">
        <v>5.47</v>
      </c>
      <c r="AA407" s="150">
        <v>0.03</v>
      </c>
      <c r="AB407" s="151"/>
      <c r="AC407" s="89">
        <v>0.4</v>
      </c>
      <c r="AD407" s="82">
        <v>0.38</v>
      </c>
    </row>
    <row r="408" spans="1:30" x14ac:dyDescent="0.25">
      <c r="A408" s="80">
        <v>15</v>
      </c>
      <c r="B408" s="99" t="s">
        <v>109</v>
      </c>
      <c r="C408" s="100">
        <v>3</v>
      </c>
      <c r="D408" s="15">
        <v>662.5</v>
      </c>
      <c r="E408" s="82">
        <v>32.71</v>
      </c>
      <c r="F408" s="82">
        <f t="shared" si="57"/>
        <v>32.139999999999993</v>
      </c>
      <c r="G408" s="82">
        <f t="shared" si="58"/>
        <v>33.661509433962259</v>
      </c>
      <c r="H408" s="82">
        <f t="shared" si="59"/>
        <v>34.221509433962261</v>
      </c>
      <c r="I408" s="83">
        <f t="shared" si="60"/>
        <v>104.73400570616759</v>
      </c>
      <c r="J408" s="82">
        <v>10.44</v>
      </c>
      <c r="K408" s="82">
        <v>6.59</v>
      </c>
      <c r="L408" s="82">
        <f t="shared" si="61"/>
        <v>10.879999999999999</v>
      </c>
      <c r="M408" s="82">
        <f t="shared" si="61"/>
        <v>7.03</v>
      </c>
      <c r="N408" s="82">
        <v>2.3199999999999998</v>
      </c>
      <c r="O408" s="82">
        <v>7.28</v>
      </c>
      <c r="P408" s="148">
        <v>4.8099999999999996</v>
      </c>
      <c r="Q408" s="149">
        <v>4.8099999999999996</v>
      </c>
      <c r="R408" s="82">
        <v>0.11</v>
      </c>
      <c r="S408" s="148">
        <f t="shared" si="62"/>
        <v>5.3415094339622637</v>
      </c>
      <c r="T408" s="152"/>
      <c r="U408" s="102">
        <v>5100</v>
      </c>
      <c r="V408" s="85">
        <f t="shared" si="63"/>
        <v>0.64150943396226412</v>
      </c>
      <c r="W408" s="86">
        <v>1.74</v>
      </c>
      <c r="X408" s="86">
        <f t="shared" si="64"/>
        <v>2.29</v>
      </c>
      <c r="Y408" s="82">
        <v>0.08</v>
      </c>
      <c r="Z408" s="87">
        <v>5.47</v>
      </c>
      <c r="AA408" s="150">
        <v>0.04</v>
      </c>
      <c r="AB408" s="151"/>
      <c r="AC408" s="88">
        <v>0.56000000000000005</v>
      </c>
      <c r="AD408" s="82">
        <v>0.53</v>
      </c>
    </row>
    <row r="409" spans="1:30" x14ac:dyDescent="0.25">
      <c r="A409" s="80">
        <v>16</v>
      </c>
      <c r="B409" s="99" t="s">
        <v>109</v>
      </c>
      <c r="C409" s="100">
        <v>7</v>
      </c>
      <c r="D409" s="15">
        <v>611.29999999999995</v>
      </c>
      <c r="E409" s="82">
        <v>32.75</v>
      </c>
      <c r="F409" s="82">
        <f t="shared" si="57"/>
        <v>32.139999999999993</v>
      </c>
      <c r="G409" s="82">
        <f t="shared" si="58"/>
        <v>33.510757402257482</v>
      </c>
      <c r="H409" s="82">
        <f t="shared" si="59"/>
        <v>34.110757402257484</v>
      </c>
      <c r="I409" s="83">
        <f t="shared" si="60"/>
        <v>104.2649576921515</v>
      </c>
      <c r="J409" s="82">
        <v>10.44</v>
      </c>
      <c r="K409" s="82">
        <v>6.59</v>
      </c>
      <c r="L409" s="82">
        <f t="shared" si="61"/>
        <v>10.879999999999999</v>
      </c>
      <c r="M409" s="82">
        <f t="shared" si="61"/>
        <v>7.03</v>
      </c>
      <c r="N409" s="82">
        <v>2.3199999999999998</v>
      </c>
      <c r="O409" s="82">
        <v>7.28</v>
      </c>
      <c r="P409" s="148">
        <v>4.8099999999999996</v>
      </c>
      <c r="Q409" s="149">
        <v>4.8099999999999996</v>
      </c>
      <c r="R409" s="82">
        <v>0.11</v>
      </c>
      <c r="S409" s="148">
        <f t="shared" si="62"/>
        <v>5.1907574022574838</v>
      </c>
      <c r="T409" s="152"/>
      <c r="U409" s="102">
        <v>3600</v>
      </c>
      <c r="V409" s="85">
        <f t="shared" si="63"/>
        <v>0.4907574022574841</v>
      </c>
      <c r="W409" s="86">
        <v>1.74</v>
      </c>
      <c r="X409" s="86">
        <f t="shared" si="64"/>
        <v>2.29</v>
      </c>
      <c r="Y409" s="82">
        <v>0.08</v>
      </c>
      <c r="Z409" s="87">
        <v>5.47</v>
      </c>
      <c r="AA409" s="150">
        <v>0.04</v>
      </c>
      <c r="AB409" s="151"/>
      <c r="AC409" s="89">
        <v>0.6</v>
      </c>
      <c r="AD409" s="82">
        <v>0.56999999999999995</v>
      </c>
    </row>
    <row r="410" spans="1:30" x14ac:dyDescent="0.25">
      <c r="A410" s="80">
        <v>17</v>
      </c>
      <c r="B410" s="99" t="s">
        <v>109</v>
      </c>
      <c r="C410" s="100">
        <v>9</v>
      </c>
      <c r="D410" s="15">
        <v>2579.1</v>
      </c>
      <c r="E410" s="82">
        <v>32.5</v>
      </c>
      <c r="F410" s="82">
        <f t="shared" si="57"/>
        <v>32.139999999999993</v>
      </c>
      <c r="G410" s="82">
        <f t="shared" si="58"/>
        <v>33.191248368293849</v>
      </c>
      <c r="H410" s="82">
        <f t="shared" si="59"/>
        <v>33.551248368293848</v>
      </c>
      <c r="I410" s="83">
        <f t="shared" si="60"/>
        <v>103.27084122057826</v>
      </c>
      <c r="J410" s="82">
        <v>10.44</v>
      </c>
      <c r="K410" s="82">
        <v>6.59</v>
      </c>
      <c r="L410" s="82">
        <f t="shared" si="61"/>
        <v>10.879999999999999</v>
      </c>
      <c r="M410" s="82">
        <f t="shared" si="61"/>
        <v>7.03</v>
      </c>
      <c r="N410" s="82">
        <v>2.3199999999999998</v>
      </c>
      <c r="O410" s="82">
        <v>7.28</v>
      </c>
      <c r="P410" s="148">
        <v>4.8099999999999996</v>
      </c>
      <c r="Q410" s="149">
        <v>4.8099999999999996</v>
      </c>
      <c r="R410" s="82">
        <v>0.11</v>
      </c>
      <c r="S410" s="148">
        <f t="shared" si="62"/>
        <v>4.8712483682938483</v>
      </c>
      <c r="T410" s="152"/>
      <c r="U410" s="102">
        <v>5300</v>
      </c>
      <c r="V410" s="85">
        <f t="shared" si="63"/>
        <v>0.17124836829384929</v>
      </c>
      <c r="W410" s="86">
        <v>1.74</v>
      </c>
      <c r="X410" s="86">
        <f t="shared" si="64"/>
        <v>2.29</v>
      </c>
      <c r="Y410" s="82">
        <v>0.08</v>
      </c>
      <c r="Z410" s="87">
        <v>5.47</v>
      </c>
      <c r="AA410" s="150">
        <v>0.02</v>
      </c>
      <c r="AB410" s="151"/>
      <c r="AC410" s="88">
        <v>0.36</v>
      </c>
      <c r="AD410" s="82">
        <v>0.34</v>
      </c>
    </row>
    <row r="411" spans="1:30" x14ac:dyDescent="0.25">
      <c r="A411" s="80">
        <v>18</v>
      </c>
      <c r="B411" s="99" t="s">
        <v>134</v>
      </c>
      <c r="C411" s="100">
        <v>9</v>
      </c>
      <c r="D411" s="15">
        <v>454.8</v>
      </c>
      <c r="E411" s="82">
        <v>32.64</v>
      </c>
      <c r="F411" s="82">
        <f t="shared" si="57"/>
        <v>32.139999999999993</v>
      </c>
      <c r="G411" s="82">
        <f t="shared" si="58"/>
        <v>33.423107593081205</v>
      </c>
      <c r="H411" s="82">
        <f t="shared" si="59"/>
        <v>33.913107593081207</v>
      </c>
      <c r="I411" s="83">
        <f t="shared" si="60"/>
        <v>103.99224515582206</v>
      </c>
      <c r="J411" s="82">
        <v>10.44</v>
      </c>
      <c r="K411" s="82">
        <v>6.59</v>
      </c>
      <c r="L411" s="82">
        <f t="shared" si="61"/>
        <v>10.879999999999999</v>
      </c>
      <c r="M411" s="82">
        <f t="shared" si="61"/>
        <v>7.03</v>
      </c>
      <c r="N411" s="82">
        <v>2.3199999999999998</v>
      </c>
      <c r="O411" s="82">
        <v>7.28</v>
      </c>
      <c r="P411" s="148">
        <v>4.8099999999999996</v>
      </c>
      <c r="Q411" s="149">
        <v>4.8099999999999996</v>
      </c>
      <c r="R411" s="82">
        <v>0.11</v>
      </c>
      <c r="S411" s="148">
        <f t="shared" si="62"/>
        <v>5.1031075930812069</v>
      </c>
      <c r="T411" s="152"/>
      <c r="U411" s="102">
        <v>2200</v>
      </c>
      <c r="V411" s="85">
        <f t="shared" si="63"/>
        <v>0.40310759308120786</v>
      </c>
      <c r="W411" s="86">
        <v>1.74</v>
      </c>
      <c r="X411" s="86">
        <f t="shared" si="64"/>
        <v>2.29</v>
      </c>
      <c r="Y411" s="82">
        <v>0.08</v>
      </c>
      <c r="Z411" s="87">
        <v>5.47</v>
      </c>
      <c r="AA411" s="150">
        <v>0.03</v>
      </c>
      <c r="AB411" s="151"/>
      <c r="AC411" s="88">
        <v>0.49</v>
      </c>
      <c r="AD411" s="82">
        <v>0.47</v>
      </c>
    </row>
    <row r="412" spans="1:30" x14ac:dyDescent="0.25">
      <c r="A412" s="80">
        <v>19</v>
      </c>
      <c r="B412" s="99" t="s">
        <v>110</v>
      </c>
      <c r="C412" s="100">
        <v>2</v>
      </c>
      <c r="D412" s="15">
        <v>2541</v>
      </c>
      <c r="E412" s="82">
        <v>32.54</v>
      </c>
      <c r="F412" s="82">
        <f t="shared" si="57"/>
        <v>32.139999999999993</v>
      </c>
      <c r="G412" s="82">
        <f t="shared" si="58"/>
        <v>33.364352617079888</v>
      </c>
      <c r="H412" s="82">
        <f t="shared" si="59"/>
        <v>33.754352617079888</v>
      </c>
      <c r="I412" s="83">
        <f t="shared" si="60"/>
        <v>103.80943564741723</v>
      </c>
      <c r="J412" s="82">
        <v>10.44</v>
      </c>
      <c r="K412" s="82">
        <v>6.59</v>
      </c>
      <c r="L412" s="82">
        <f t="shared" si="61"/>
        <v>10.879999999999999</v>
      </c>
      <c r="M412" s="82">
        <f t="shared" si="61"/>
        <v>7.03</v>
      </c>
      <c r="N412" s="82">
        <v>2.3199999999999998</v>
      </c>
      <c r="O412" s="82">
        <v>7.28</v>
      </c>
      <c r="P412" s="148">
        <v>4.8099999999999996</v>
      </c>
      <c r="Q412" s="149">
        <v>4.8099999999999996</v>
      </c>
      <c r="R412" s="82">
        <v>0.11</v>
      </c>
      <c r="S412" s="148">
        <f t="shared" si="62"/>
        <v>5.0443526170798894</v>
      </c>
      <c r="T412" s="152"/>
      <c r="U412" s="102">
        <v>10500</v>
      </c>
      <c r="V412" s="85">
        <f t="shared" si="63"/>
        <v>0.34435261707988979</v>
      </c>
      <c r="W412" s="86">
        <v>1.74</v>
      </c>
      <c r="X412" s="86">
        <f t="shared" si="64"/>
        <v>2.29</v>
      </c>
      <c r="Y412" s="82">
        <v>0.08</v>
      </c>
      <c r="Z412" s="87">
        <v>5.47</v>
      </c>
      <c r="AA412" s="150">
        <v>0.03</v>
      </c>
      <c r="AB412" s="151"/>
      <c r="AC412" s="88">
        <v>0.39</v>
      </c>
      <c r="AD412" s="82">
        <v>0.37</v>
      </c>
    </row>
    <row r="413" spans="1:30" x14ac:dyDescent="0.25">
      <c r="A413" s="80">
        <v>20</v>
      </c>
      <c r="B413" s="99" t="s">
        <v>110</v>
      </c>
      <c r="C413" s="100">
        <v>4</v>
      </c>
      <c r="D413" s="15">
        <v>2498.6999999999998</v>
      </c>
      <c r="E413" s="82">
        <v>32.549999999999997</v>
      </c>
      <c r="F413" s="82">
        <f t="shared" si="57"/>
        <v>32.139999999999993</v>
      </c>
      <c r="G413" s="82">
        <f t="shared" si="58"/>
        <v>33.370182094689234</v>
      </c>
      <c r="H413" s="82">
        <f t="shared" si="59"/>
        <v>33.770182094689233</v>
      </c>
      <c r="I413" s="83">
        <f t="shared" si="60"/>
        <v>103.82757341222539</v>
      </c>
      <c r="J413" s="82">
        <v>10.44</v>
      </c>
      <c r="K413" s="82">
        <v>6.59</v>
      </c>
      <c r="L413" s="82">
        <f t="shared" si="61"/>
        <v>10.879999999999999</v>
      </c>
      <c r="M413" s="82">
        <f t="shared" si="61"/>
        <v>7.03</v>
      </c>
      <c r="N413" s="82">
        <v>2.3199999999999998</v>
      </c>
      <c r="O413" s="82">
        <v>7.28</v>
      </c>
      <c r="P413" s="148">
        <v>4.8099999999999996</v>
      </c>
      <c r="Q413" s="149">
        <v>4.8099999999999996</v>
      </c>
      <c r="R413" s="82">
        <v>0.11</v>
      </c>
      <c r="S413" s="148">
        <f t="shared" si="62"/>
        <v>5.0501820946892373</v>
      </c>
      <c r="T413" s="152"/>
      <c r="U413" s="102">
        <v>10500</v>
      </c>
      <c r="V413" s="85">
        <f t="shared" si="63"/>
        <v>0.35018209468923844</v>
      </c>
      <c r="W413" s="86">
        <v>1.74</v>
      </c>
      <c r="X413" s="86">
        <f t="shared" si="64"/>
        <v>2.29</v>
      </c>
      <c r="Y413" s="82">
        <v>0.08</v>
      </c>
      <c r="Z413" s="87">
        <v>5.47</v>
      </c>
      <c r="AA413" s="150">
        <v>0.03</v>
      </c>
      <c r="AB413" s="151"/>
      <c r="AC413" s="89">
        <v>0.4</v>
      </c>
      <c r="AD413" s="82">
        <v>0.38</v>
      </c>
    </row>
    <row r="414" spans="1:30" x14ac:dyDescent="0.25">
      <c r="A414" s="80">
        <v>21</v>
      </c>
      <c r="B414" s="99" t="s">
        <v>110</v>
      </c>
      <c r="C414" s="100">
        <v>6</v>
      </c>
      <c r="D414" s="15">
        <v>2529.1</v>
      </c>
      <c r="E414" s="82">
        <v>32.54</v>
      </c>
      <c r="F414" s="82">
        <f t="shared" si="57"/>
        <v>32.139999999999993</v>
      </c>
      <c r="G414" s="82">
        <f t="shared" si="58"/>
        <v>33.40551263295243</v>
      </c>
      <c r="H414" s="82">
        <f t="shared" si="59"/>
        <v>33.79551263295243</v>
      </c>
      <c r="I414" s="83">
        <f t="shared" si="60"/>
        <v>103.93750041366658</v>
      </c>
      <c r="J414" s="82">
        <v>10.44</v>
      </c>
      <c r="K414" s="82">
        <v>6.59</v>
      </c>
      <c r="L414" s="82">
        <f t="shared" si="61"/>
        <v>10.879999999999999</v>
      </c>
      <c r="M414" s="82">
        <f t="shared" si="61"/>
        <v>7.03</v>
      </c>
      <c r="N414" s="82">
        <v>2.3199999999999998</v>
      </c>
      <c r="O414" s="82">
        <v>7.28</v>
      </c>
      <c r="P414" s="148">
        <v>4.8099999999999996</v>
      </c>
      <c r="Q414" s="149">
        <v>4.8099999999999996</v>
      </c>
      <c r="R414" s="82">
        <v>0.11</v>
      </c>
      <c r="S414" s="148">
        <f t="shared" si="62"/>
        <v>5.0855126329524332</v>
      </c>
      <c r="T414" s="152"/>
      <c r="U414" s="102">
        <v>11700</v>
      </c>
      <c r="V414" s="85">
        <f t="shared" si="63"/>
        <v>0.38551263295243365</v>
      </c>
      <c r="W414" s="86">
        <v>1.74</v>
      </c>
      <c r="X414" s="86">
        <f t="shared" si="64"/>
        <v>2.29</v>
      </c>
      <c r="Y414" s="82">
        <v>0.08</v>
      </c>
      <c r="Z414" s="87">
        <v>5.47</v>
      </c>
      <c r="AA414" s="150">
        <v>0.03</v>
      </c>
      <c r="AB414" s="151"/>
      <c r="AC414" s="88">
        <v>0.39</v>
      </c>
      <c r="AD414" s="82">
        <v>0.37</v>
      </c>
    </row>
    <row r="415" spans="1:30" x14ac:dyDescent="0.25">
      <c r="A415" s="80">
        <v>22</v>
      </c>
      <c r="B415" s="99" t="s">
        <v>110</v>
      </c>
      <c r="C415" s="100">
        <v>10</v>
      </c>
      <c r="D415" s="15">
        <v>2528.4</v>
      </c>
      <c r="E415" s="82">
        <v>32.46</v>
      </c>
      <c r="F415" s="82">
        <f t="shared" si="57"/>
        <v>32.139999999999993</v>
      </c>
      <c r="G415" s="82">
        <f t="shared" si="58"/>
        <v>33.534159152032906</v>
      </c>
      <c r="H415" s="82">
        <f t="shared" si="59"/>
        <v>33.854159152032906</v>
      </c>
      <c r="I415" s="83">
        <f t="shared" si="60"/>
        <v>104.33776960806756</v>
      </c>
      <c r="J415" s="82">
        <v>10.44</v>
      </c>
      <c r="K415" s="82">
        <v>6.59</v>
      </c>
      <c r="L415" s="82">
        <f t="shared" si="61"/>
        <v>10.879999999999999</v>
      </c>
      <c r="M415" s="82">
        <f t="shared" si="61"/>
        <v>7.03</v>
      </c>
      <c r="N415" s="82">
        <v>2.3199999999999998</v>
      </c>
      <c r="O415" s="82">
        <v>7.28</v>
      </c>
      <c r="P415" s="148">
        <v>4.8099999999999996</v>
      </c>
      <c r="Q415" s="149">
        <v>4.8099999999999996</v>
      </c>
      <c r="R415" s="82">
        <v>0.11</v>
      </c>
      <c r="S415" s="148">
        <f t="shared" si="62"/>
        <v>5.2141591520329058</v>
      </c>
      <c r="T415" s="152"/>
      <c r="U415" s="102">
        <v>15600</v>
      </c>
      <c r="V415" s="85">
        <f t="shared" si="63"/>
        <v>0.51415915203290619</v>
      </c>
      <c r="W415" s="86">
        <v>1.74</v>
      </c>
      <c r="X415" s="86">
        <f t="shared" si="64"/>
        <v>2.29</v>
      </c>
      <c r="Y415" s="82">
        <v>0.08</v>
      </c>
      <c r="Z415" s="87">
        <v>5.47</v>
      </c>
      <c r="AA415" s="150">
        <v>0.02</v>
      </c>
      <c r="AB415" s="151"/>
      <c r="AC415" s="88">
        <v>0.32</v>
      </c>
      <c r="AD415" s="82">
        <v>0.3</v>
      </c>
    </row>
    <row r="416" spans="1:30" x14ac:dyDescent="0.25">
      <c r="A416" s="80">
        <v>23</v>
      </c>
      <c r="B416" s="99" t="s">
        <v>112</v>
      </c>
      <c r="C416" s="100">
        <v>3</v>
      </c>
      <c r="D416" s="15">
        <v>302</v>
      </c>
      <c r="E416" s="82">
        <v>32.19</v>
      </c>
      <c r="F416" s="82">
        <f t="shared" si="57"/>
        <v>32.139999999999993</v>
      </c>
      <c r="G416" s="82">
        <f t="shared" si="58"/>
        <v>33.985783664459156</v>
      </c>
      <c r="H416" s="82">
        <f t="shared" si="59"/>
        <v>33.985783664459156</v>
      </c>
      <c r="I416" s="83">
        <f t="shared" si="60"/>
        <v>105.74294855152198</v>
      </c>
      <c r="J416" s="82">
        <v>10.44</v>
      </c>
      <c r="K416" s="82">
        <v>6.59</v>
      </c>
      <c r="L416" s="82">
        <f t="shared" si="61"/>
        <v>10.879999999999999</v>
      </c>
      <c r="M416" s="82">
        <f t="shared" si="61"/>
        <v>7.03</v>
      </c>
      <c r="N416" s="82">
        <v>2.3199999999999998</v>
      </c>
      <c r="O416" s="82">
        <v>7.28</v>
      </c>
      <c r="P416" s="148">
        <v>4.8099999999999996</v>
      </c>
      <c r="Q416" s="149">
        <v>4.8099999999999996</v>
      </c>
      <c r="R416" s="82">
        <v>0.11</v>
      </c>
      <c r="S416" s="148">
        <f t="shared" si="62"/>
        <v>5.6657836644591608</v>
      </c>
      <c r="T416" s="152"/>
      <c r="U416" s="102">
        <v>3500</v>
      </c>
      <c r="V416" s="85">
        <f t="shared" si="63"/>
        <v>0.96578366445916108</v>
      </c>
      <c r="W416" s="86">
        <v>1.74</v>
      </c>
      <c r="X416" s="86">
        <f t="shared" si="64"/>
        <v>2.29</v>
      </c>
      <c r="Y416" s="82">
        <v>0.08</v>
      </c>
      <c r="Z416" s="87">
        <v>5.47</v>
      </c>
      <c r="AA416" s="150">
        <v>0.05</v>
      </c>
      <c r="AB416" s="151"/>
      <c r="AC416" s="88"/>
      <c r="AD416" s="82"/>
    </row>
    <row r="417" spans="1:30" x14ac:dyDescent="0.25">
      <c r="A417" s="80">
        <v>24</v>
      </c>
      <c r="B417" s="99" t="s">
        <v>112</v>
      </c>
      <c r="C417" s="100">
        <v>4</v>
      </c>
      <c r="D417" s="15">
        <v>1974.2</v>
      </c>
      <c r="E417" s="82">
        <v>32.479999999999997</v>
      </c>
      <c r="F417" s="82">
        <f t="shared" si="57"/>
        <v>32.139999999999993</v>
      </c>
      <c r="G417" s="82">
        <f t="shared" si="58"/>
        <v>33.323920575422953</v>
      </c>
      <c r="H417" s="82">
        <f t="shared" si="59"/>
        <v>33.663920575422956</v>
      </c>
      <c r="I417" s="83">
        <f t="shared" si="60"/>
        <v>103.68363589117287</v>
      </c>
      <c r="J417" s="82">
        <v>10.44</v>
      </c>
      <c r="K417" s="82">
        <v>6.59</v>
      </c>
      <c r="L417" s="82">
        <f t="shared" si="61"/>
        <v>10.879999999999999</v>
      </c>
      <c r="M417" s="82">
        <f t="shared" si="61"/>
        <v>7.03</v>
      </c>
      <c r="N417" s="82">
        <v>2.3199999999999998</v>
      </c>
      <c r="O417" s="82">
        <v>7.28</v>
      </c>
      <c r="P417" s="148">
        <v>4.8099999999999996</v>
      </c>
      <c r="Q417" s="149">
        <v>4.8099999999999996</v>
      </c>
      <c r="R417" s="82">
        <v>0.11</v>
      </c>
      <c r="S417" s="148">
        <f t="shared" si="62"/>
        <v>5.0039205754229554</v>
      </c>
      <c r="T417" s="152"/>
      <c r="U417" s="102">
        <v>7200</v>
      </c>
      <c r="V417" s="85">
        <f t="shared" si="63"/>
        <v>0.30392057542295614</v>
      </c>
      <c r="W417" s="86">
        <v>1.74</v>
      </c>
      <c r="X417" s="86">
        <f t="shared" si="64"/>
        <v>2.29</v>
      </c>
      <c r="Y417" s="82">
        <v>0.08</v>
      </c>
      <c r="Z417" s="87">
        <v>5.47</v>
      </c>
      <c r="AA417" s="150">
        <v>0.02</v>
      </c>
      <c r="AB417" s="151"/>
      <c r="AC417" s="88">
        <v>0.34</v>
      </c>
      <c r="AD417" s="82">
        <v>0.32</v>
      </c>
    </row>
    <row r="418" spans="1:30" x14ac:dyDescent="0.25">
      <c r="A418" s="80">
        <v>25</v>
      </c>
      <c r="B418" s="99" t="s">
        <v>112</v>
      </c>
      <c r="C418" s="100">
        <v>5</v>
      </c>
      <c r="D418" s="15">
        <v>322</v>
      </c>
      <c r="E418" s="82">
        <v>32.18</v>
      </c>
      <c r="F418" s="82">
        <f t="shared" si="57"/>
        <v>32.139999999999993</v>
      </c>
      <c r="G418" s="82">
        <f t="shared" si="58"/>
        <v>33.92579710144927</v>
      </c>
      <c r="H418" s="82">
        <f t="shared" si="59"/>
        <v>33.92579710144927</v>
      </c>
      <c r="I418" s="83">
        <f t="shared" si="60"/>
        <v>105.55630709847317</v>
      </c>
      <c r="J418" s="82">
        <v>10.44</v>
      </c>
      <c r="K418" s="82">
        <v>6.59</v>
      </c>
      <c r="L418" s="82">
        <f t="shared" si="61"/>
        <v>10.879999999999999</v>
      </c>
      <c r="M418" s="82">
        <f t="shared" si="61"/>
        <v>7.03</v>
      </c>
      <c r="N418" s="82">
        <v>2.3199999999999998</v>
      </c>
      <c r="O418" s="82">
        <v>7.28</v>
      </c>
      <c r="P418" s="148">
        <v>4.8099999999999996</v>
      </c>
      <c r="Q418" s="149">
        <v>4.8099999999999996</v>
      </c>
      <c r="R418" s="82">
        <v>0.11</v>
      </c>
      <c r="S418" s="148">
        <f t="shared" si="62"/>
        <v>5.6057971014492747</v>
      </c>
      <c r="T418" s="152"/>
      <c r="U418" s="102">
        <v>3500</v>
      </c>
      <c r="V418" s="85">
        <f t="shared" si="63"/>
        <v>0.90579710144927539</v>
      </c>
      <c r="W418" s="86">
        <v>1.74</v>
      </c>
      <c r="X418" s="86">
        <f t="shared" si="64"/>
        <v>2.29</v>
      </c>
      <c r="Y418" s="82">
        <v>0.08</v>
      </c>
      <c r="Z418" s="87">
        <v>5.47</v>
      </c>
      <c r="AA418" s="150">
        <v>0.04</v>
      </c>
      <c r="AB418" s="151"/>
      <c r="AC418" s="88"/>
      <c r="AD418" s="82"/>
    </row>
    <row r="419" spans="1:30" x14ac:dyDescent="0.25">
      <c r="A419" s="80">
        <v>26</v>
      </c>
      <c r="B419" s="99" t="s">
        <v>112</v>
      </c>
      <c r="C419" s="100">
        <v>6</v>
      </c>
      <c r="D419" s="15">
        <v>4713.8</v>
      </c>
      <c r="E419" s="82">
        <v>32.450000000000003</v>
      </c>
      <c r="F419" s="82">
        <f t="shared" si="57"/>
        <v>32.139999999999993</v>
      </c>
      <c r="G419" s="82">
        <f t="shared" si="58"/>
        <v>33.269268106410962</v>
      </c>
      <c r="H419" s="82">
        <f t="shared" si="59"/>
        <v>33.579268106410964</v>
      </c>
      <c r="I419" s="83">
        <f t="shared" si="60"/>
        <v>103.51359087246723</v>
      </c>
      <c r="J419" s="82">
        <v>10.44</v>
      </c>
      <c r="K419" s="82">
        <v>6.59</v>
      </c>
      <c r="L419" s="82">
        <f t="shared" si="61"/>
        <v>10.879999999999999</v>
      </c>
      <c r="M419" s="82">
        <f t="shared" si="61"/>
        <v>7.03</v>
      </c>
      <c r="N419" s="82">
        <v>2.3199999999999998</v>
      </c>
      <c r="O419" s="82">
        <v>7.28</v>
      </c>
      <c r="P419" s="148">
        <v>4.8099999999999996</v>
      </c>
      <c r="Q419" s="149">
        <v>4.8099999999999996</v>
      </c>
      <c r="R419" s="82">
        <v>0.11</v>
      </c>
      <c r="S419" s="148">
        <f t="shared" si="62"/>
        <v>4.9492681064109627</v>
      </c>
      <c r="T419" s="152"/>
      <c r="U419" s="102">
        <v>14100</v>
      </c>
      <c r="V419" s="85">
        <f t="shared" si="63"/>
        <v>0.24926810641096353</v>
      </c>
      <c r="W419" s="86">
        <v>1.74</v>
      </c>
      <c r="X419" s="86">
        <f t="shared" si="64"/>
        <v>2.29</v>
      </c>
      <c r="Y419" s="82">
        <v>0.08</v>
      </c>
      <c r="Z419" s="87">
        <v>5.47</v>
      </c>
      <c r="AA419" s="150">
        <v>0.02</v>
      </c>
      <c r="AB419" s="151"/>
      <c r="AC419" s="88">
        <v>0.31</v>
      </c>
      <c r="AD419" s="82">
        <v>0.28999999999999998</v>
      </c>
    </row>
    <row r="420" spans="1:30" x14ac:dyDescent="0.25">
      <c r="A420" s="80">
        <v>27</v>
      </c>
      <c r="B420" s="99" t="s">
        <v>112</v>
      </c>
      <c r="C420" s="100">
        <v>9</v>
      </c>
      <c r="D420" s="15">
        <v>196</v>
      </c>
      <c r="E420" s="82">
        <v>32.17</v>
      </c>
      <c r="F420" s="82">
        <f t="shared" si="57"/>
        <v>32.139999999999993</v>
      </c>
      <c r="G420" s="82">
        <f t="shared" si="58"/>
        <v>33.530204081632654</v>
      </c>
      <c r="H420" s="82">
        <f t="shared" si="59"/>
        <v>33.530204081632654</v>
      </c>
      <c r="I420" s="83">
        <f t="shared" si="60"/>
        <v>104.325463850755</v>
      </c>
      <c r="J420" s="82">
        <v>10.44</v>
      </c>
      <c r="K420" s="82">
        <v>6.59</v>
      </c>
      <c r="L420" s="82">
        <f t="shared" si="61"/>
        <v>10.879999999999999</v>
      </c>
      <c r="M420" s="82">
        <f t="shared" si="61"/>
        <v>7.03</v>
      </c>
      <c r="N420" s="82">
        <v>2.3199999999999998</v>
      </c>
      <c r="O420" s="82">
        <v>7.28</v>
      </c>
      <c r="P420" s="148">
        <v>4.8099999999999996</v>
      </c>
      <c r="Q420" s="149">
        <v>4.8099999999999996</v>
      </c>
      <c r="R420" s="82">
        <v>0.11</v>
      </c>
      <c r="S420" s="148">
        <f t="shared" si="62"/>
        <v>5.2102040816326527</v>
      </c>
      <c r="T420" s="152"/>
      <c r="U420" s="102">
        <v>1200</v>
      </c>
      <c r="V420" s="85">
        <f t="shared" si="63"/>
        <v>0.51020408163265307</v>
      </c>
      <c r="W420" s="86">
        <v>1.74</v>
      </c>
      <c r="X420" s="86">
        <f t="shared" si="64"/>
        <v>2.29</v>
      </c>
      <c r="Y420" s="82">
        <v>0.08</v>
      </c>
      <c r="Z420" s="87">
        <v>5.47</v>
      </c>
      <c r="AA420" s="150">
        <v>0.03</v>
      </c>
      <c r="AB420" s="151"/>
      <c r="AC420" s="88"/>
      <c r="AD420" s="82"/>
    </row>
    <row r="421" spans="1:30" x14ac:dyDescent="0.25">
      <c r="A421" s="80">
        <v>28</v>
      </c>
      <c r="B421" s="99" t="s">
        <v>112</v>
      </c>
      <c r="C421" s="100">
        <v>10</v>
      </c>
      <c r="D421" s="15">
        <v>5464.3</v>
      </c>
      <c r="E421" s="82">
        <v>32.450000000000003</v>
      </c>
      <c r="F421" s="82">
        <f t="shared" si="57"/>
        <v>32.139999999999993</v>
      </c>
      <c r="G421" s="82">
        <f t="shared" si="58"/>
        <v>33.244182420438115</v>
      </c>
      <c r="H421" s="82">
        <f t="shared" si="59"/>
        <v>33.544182420438112</v>
      </c>
      <c r="I421" s="83">
        <f t="shared" si="60"/>
        <v>103.43553957821445</v>
      </c>
      <c r="J421" s="82">
        <v>10.44</v>
      </c>
      <c r="K421" s="82">
        <v>6.59</v>
      </c>
      <c r="L421" s="82">
        <f t="shared" si="61"/>
        <v>10.879999999999999</v>
      </c>
      <c r="M421" s="82">
        <f t="shared" si="61"/>
        <v>7.03</v>
      </c>
      <c r="N421" s="82">
        <v>2.3199999999999998</v>
      </c>
      <c r="O421" s="82">
        <v>7.28</v>
      </c>
      <c r="P421" s="148">
        <v>4.8099999999999996</v>
      </c>
      <c r="Q421" s="149">
        <v>4.8099999999999996</v>
      </c>
      <c r="R421" s="82">
        <v>0.11</v>
      </c>
      <c r="S421" s="148">
        <f t="shared" si="62"/>
        <v>4.9241824204381155</v>
      </c>
      <c r="T421" s="152"/>
      <c r="U421" s="102">
        <v>14700</v>
      </c>
      <c r="V421" s="85">
        <f t="shared" si="63"/>
        <v>0.22418242043811651</v>
      </c>
      <c r="W421" s="86">
        <v>1.74</v>
      </c>
      <c r="X421" s="86">
        <f t="shared" si="64"/>
        <v>2.29</v>
      </c>
      <c r="Y421" s="82">
        <v>0.08</v>
      </c>
      <c r="Z421" s="87">
        <v>5.47</v>
      </c>
      <c r="AA421" s="150">
        <v>0.02</v>
      </c>
      <c r="AB421" s="151"/>
      <c r="AC421" s="89">
        <v>0.3</v>
      </c>
      <c r="AD421" s="82">
        <v>0.28999999999999998</v>
      </c>
    </row>
    <row r="422" spans="1:30" x14ac:dyDescent="0.25">
      <c r="A422" s="80">
        <v>29</v>
      </c>
      <c r="B422" s="99" t="s">
        <v>112</v>
      </c>
      <c r="C422" s="100">
        <v>11</v>
      </c>
      <c r="D422" s="15">
        <v>238</v>
      </c>
      <c r="E422" s="82">
        <v>32.159999999999997</v>
      </c>
      <c r="F422" s="82">
        <f t="shared" si="57"/>
        <v>32.139999999999993</v>
      </c>
      <c r="G422" s="82">
        <f t="shared" si="58"/>
        <v>33.40515406162465</v>
      </c>
      <c r="H422" s="82">
        <f t="shared" si="59"/>
        <v>33.40515406162465</v>
      </c>
      <c r="I422" s="83">
        <f t="shared" si="60"/>
        <v>103.9363847592553</v>
      </c>
      <c r="J422" s="82">
        <v>10.44</v>
      </c>
      <c r="K422" s="82">
        <v>6.59</v>
      </c>
      <c r="L422" s="82">
        <f t="shared" si="61"/>
        <v>10.879999999999999</v>
      </c>
      <c r="M422" s="82">
        <f t="shared" si="61"/>
        <v>7.03</v>
      </c>
      <c r="N422" s="82">
        <v>2.3199999999999998</v>
      </c>
      <c r="O422" s="82">
        <v>7.28</v>
      </c>
      <c r="P422" s="148">
        <v>4.8099999999999996</v>
      </c>
      <c r="Q422" s="149">
        <v>4.8099999999999996</v>
      </c>
      <c r="R422" s="82">
        <v>0.11</v>
      </c>
      <c r="S422" s="148">
        <f t="shared" si="62"/>
        <v>5.0851540616246496</v>
      </c>
      <c r="T422" s="152"/>
      <c r="U422" s="102">
        <v>1100</v>
      </c>
      <c r="V422" s="85">
        <f t="shared" si="63"/>
        <v>0.38515406162464982</v>
      </c>
      <c r="W422" s="86">
        <v>1.74</v>
      </c>
      <c r="X422" s="86">
        <f t="shared" si="64"/>
        <v>2.29</v>
      </c>
      <c r="Y422" s="82">
        <v>0.08</v>
      </c>
      <c r="Z422" s="87">
        <v>5.47</v>
      </c>
      <c r="AA422" s="150">
        <v>0.02</v>
      </c>
      <c r="AB422" s="151"/>
      <c r="AC422" s="88"/>
      <c r="AD422" s="82"/>
    </row>
    <row r="423" spans="1:30" x14ac:dyDescent="0.25">
      <c r="A423" s="80">
        <v>30</v>
      </c>
      <c r="B423" s="99" t="s">
        <v>112</v>
      </c>
      <c r="C423" s="100">
        <v>14</v>
      </c>
      <c r="D423" s="15">
        <v>4811.8</v>
      </c>
      <c r="E423" s="82">
        <v>32.53</v>
      </c>
      <c r="F423" s="82">
        <f t="shared" si="57"/>
        <v>32.139999999999993</v>
      </c>
      <c r="G423" s="82">
        <f t="shared" si="58"/>
        <v>33.345588483866052</v>
      </c>
      <c r="H423" s="82">
        <f t="shared" si="59"/>
        <v>33.735588483866053</v>
      </c>
      <c r="I423" s="83">
        <f t="shared" si="60"/>
        <v>103.75105315453037</v>
      </c>
      <c r="J423" s="82">
        <v>10.44</v>
      </c>
      <c r="K423" s="82">
        <v>6.59</v>
      </c>
      <c r="L423" s="82">
        <f t="shared" si="61"/>
        <v>10.879999999999999</v>
      </c>
      <c r="M423" s="82">
        <f t="shared" si="61"/>
        <v>7.03</v>
      </c>
      <c r="N423" s="82">
        <v>2.3199999999999998</v>
      </c>
      <c r="O423" s="82">
        <v>7.28</v>
      </c>
      <c r="P423" s="148">
        <v>4.8099999999999996</v>
      </c>
      <c r="Q423" s="149">
        <v>4.8099999999999996</v>
      </c>
      <c r="R423" s="82">
        <v>0.11</v>
      </c>
      <c r="S423" s="148">
        <f t="shared" si="62"/>
        <v>5.0255884838660512</v>
      </c>
      <c r="T423" s="152"/>
      <c r="U423" s="102">
        <v>18800</v>
      </c>
      <c r="V423" s="85">
        <f t="shared" si="63"/>
        <v>0.32558848386605149</v>
      </c>
      <c r="W423" s="86">
        <v>1.74</v>
      </c>
      <c r="X423" s="86">
        <f t="shared" si="64"/>
        <v>2.29</v>
      </c>
      <c r="Y423" s="82">
        <v>0.08</v>
      </c>
      <c r="Z423" s="87">
        <v>5.47</v>
      </c>
      <c r="AA423" s="150">
        <v>0.02</v>
      </c>
      <c r="AB423" s="151"/>
      <c r="AC423" s="88">
        <v>0.39</v>
      </c>
      <c r="AD423" s="82">
        <v>0.37</v>
      </c>
    </row>
    <row r="424" spans="1:30" x14ac:dyDescent="0.25">
      <c r="A424" s="80">
        <v>31</v>
      </c>
      <c r="B424" s="99" t="s">
        <v>112</v>
      </c>
      <c r="C424" s="100">
        <v>16</v>
      </c>
      <c r="D424" s="15">
        <v>3819.4</v>
      </c>
      <c r="E424" s="82">
        <v>32.42</v>
      </c>
      <c r="F424" s="82">
        <f t="shared" si="57"/>
        <v>32.139999999999993</v>
      </c>
      <c r="G424" s="82">
        <f t="shared" si="58"/>
        <v>33.286184915606285</v>
      </c>
      <c r="H424" s="82">
        <f t="shared" si="59"/>
        <v>33.556184915606288</v>
      </c>
      <c r="I424" s="83">
        <f t="shared" si="60"/>
        <v>103.56622562416393</v>
      </c>
      <c r="J424" s="82">
        <v>10.44</v>
      </c>
      <c r="K424" s="82">
        <v>6.59</v>
      </c>
      <c r="L424" s="82">
        <f t="shared" si="61"/>
        <v>10.879999999999999</v>
      </c>
      <c r="M424" s="82">
        <f t="shared" si="61"/>
        <v>7.03</v>
      </c>
      <c r="N424" s="82">
        <v>2.3199999999999998</v>
      </c>
      <c r="O424" s="82">
        <v>7.28</v>
      </c>
      <c r="P424" s="148">
        <v>4.8099999999999996</v>
      </c>
      <c r="Q424" s="149">
        <v>4.8099999999999996</v>
      </c>
      <c r="R424" s="82">
        <v>0.11</v>
      </c>
      <c r="S424" s="148">
        <f t="shared" si="62"/>
        <v>4.9661849156062896</v>
      </c>
      <c r="T424" s="152"/>
      <c r="U424" s="102">
        <v>12200</v>
      </c>
      <c r="V424" s="85">
        <f t="shared" si="63"/>
        <v>0.26618491560629071</v>
      </c>
      <c r="W424" s="86">
        <v>1.74</v>
      </c>
      <c r="X424" s="86">
        <f t="shared" si="64"/>
        <v>2.29</v>
      </c>
      <c r="Y424" s="82">
        <v>0.08</v>
      </c>
      <c r="Z424" s="87">
        <v>5.47</v>
      </c>
      <c r="AA424" s="150">
        <v>0.02</v>
      </c>
      <c r="AB424" s="151"/>
      <c r="AC424" s="88">
        <v>0.27</v>
      </c>
      <c r="AD424" s="82">
        <v>0.26</v>
      </c>
    </row>
    <row r="425" spans="1:30" x14ac:dyDescent="0.25">
      <c r="A425" s="80">
        <v>32</v>
      </c>
      <c r="B425" s="99" t="s">
        <v>112</v>
      </c>
      <c r="C425" s="100">
        <v>17</v>
      </c>
      <c r="D425" s="15">
        <v>302.5</v>
      </c>
      <c r="E425" s="82">
        <v>32.520000000000003</v>
      </c>
      <c r="F425" s="82">
        <f t="shared" si="57"/>
        <v>32.139999999999993</v>
      </c>
      <c r="G425" s="82">
        <f t="shared" si="58"/>
        <v>34.066831955922865</v>
      </c>
      <c r="H425" s="82">
        <f t="shared" si="59"/>
        <v>34.436831955922862</v>
      </c>
      <c r="I425" s="83">
        <f t="shared" si="60"/>
        <v>105.99512120697845</v>
      </c>
      <c r="J425" s="82">
        <v>10.44</v>
      </c>
      <c r="K425" s="82">
        <v>6.59</v>
      </c>
      <c r="L425" s="82">
        <f t="shared" si="61"/>
        <v>10.879999999999999</v>
      </c>
      <c r="M425" s="82">
        <f t="shared" si="61"/>
        <v>7.03</v>
      </c>
      <c r="N425" s="82">
        <v>2.3199999999999998</v>
      </c>
      <c r="O425" s="82">
        <v>7.28</v>
      </c>
      <c r="P425" s="148">
        <v>4.8099999999999996</v>
      </c>
      <c r="Q425" s="149">
        <v>4.8099999999999996</v>
      </c>
      <c r="R425" s="82">
        <v>0.11</v>
      </c>
      <c r="S425" s="148">
        <f t="shared" si="62"/>
        <v>5.7468319559228647</v>
      </c>
      <c r="T425" s="152"/>
      <c r="U425" s="102">
        <v>3800</v>
      </c>
      <c r="V425" s="85">
        <f t="shared" si="63"/>
        <v>1.0468319559228652</v>
      </c>
      <c r="W425" s="86">
        <v>1.74</v>
      </c>
      <c r="X425" s="86">
        <f t="shared" si="64"/>
        <v>2.29</v>
      </c>
      <c r="Y425" s="82">
        <v>0.08</v>
      </c>
      <c r="Z425" s="87">
        <v>5.47</v>
      </c>
      <c r="AA425" s="150">
        <v>0.02</v>
      </c>
      <c r="AB425" s="151"/>
      <c r="AC425" s="88">
        <v>0.37</v>
      </c>
      <c r="AD425" s="82">
        <v>0.36</v>
      </c>
    </row>
    <row r="426" spans="1:30" x14ac:dyDescent="0.25">
      <c r="A426" s="80">
        <v>33</v>
      </c>
      <c r="B426" s="99" t="s">
        <v>112</v>
      </c>
      <c r="C426" s="100">
        <v>19</v>
      </c>
      <c r="D426" s="15">
        <v>299.60000000000002</v>
      </c>
      <c r="E426" s="82">
        <v>32.409999999999997</v>
      </c>
      <c r="F426" s="82">
        <f t="shared" si="57"/>
        <v>32.139999999999993</v>
      </c>
      <c r="G426" s="82">
        <f t="shared" ref="G426:G457" si="65">L426+N426+O426+S426+X426+Y426+Z426</f>
        <v>34.07696484201157</v>
      </c>
      <c r="H426" s="82">
        <f t="shared" ref="H426:H457" si="66">L426+N426+O426+S426+X426+Y426+Z426+AC426</f>
        <v>34.336964842011568</v>
      </c>
      <c r="I426" s="83">
        <f t="shared" si="60"/>
        <v>106.02664854390657</v>
      </c>
      <c r="J426" s="82">
        <v>10.44</v>
      </c>
      <c r="K426" s="82">
        <v>6.59</v>
      </c>
      <c r="L426" s="82">
        <f t="shared" si="61"/>
        <v>10.879999999999999</v>
      </c>
      <c r="M426" s="82">
        <f t="shared" si="61"/>
        <v>7.03</v>
      </c>
      <c r="N426" s="82">
        <v>2.3199999999999998</v>
      </c>
      <c r="O426" s="82">
        <v>7.28</v>
      </c>
      <c r="P426" s="148">
        <v>4.8099999999999996</v>
      </c>
      <c r="Q426" s="149">
        <v>4.8099999999999996</v>
      </c>
      <c r="R426" s="82">
        <v>0.11</v>
      </c>
      <c r="S426" s="148">
        <f t="shared" ref="S426:S457" si="67">P426-R426+V426</f>
        <v>5.7569648420115698</v>
      </c>
      <c r="T426" s="152"/>
      <c r="U426" s="102">
        <v>3800</v>
      </c>
      <c r="V426" s="85">
        <f t="shared" si="63"/>
        <v>1.0569648420115709</v>
      </c>
      <c r="W426" s="86">
        <v>1.74</v>
      </c>
      <c r="X426" s="86">
        <f t="shared" si="64"/>
        <v>2.29</v>
      </c>
      <c r="Y426" s="82">
        <v>0.08</v>
      </c>
      <c r="Z426" s="87">
        <v>5.47</v>
      </c>
      <c r="AA426" s="150">
        <v>0.02</v>
      </c>
      <c r="AB426" s="151"/>
      <c r="AC426" s="88">
        <v>0.26</v>
      </c>
      <c r="AD426" s="82">
        <v>0.25</v>
      </c>
    </row>
    <row r="427" spans="1:30" x14ac:dyDescent="0.25">
      <c r="A427" s="80">
        <v>34</v>
      </c>
      <c r="B427" s="99" t="s">
        <v>112</v>
      </c>
      <c r="C427" s="100">
        <v>21</v>
      </c>
      <c r="D427" s="15">
        <v>299.60000000000002</v>
      </c>
      <c r="E427" s="82">
        <v>32.409999999999997</v>
      </c>
      <c r="F427" s="82">
        <f t="shared" si="57"/>
        <v>32.139999999999993</v>
      </c>
      <c r="G427" s="82">
        <f t="shared" si="65"/>
        <v>34.07696484201157</v>
      </c>
      <c r="H427" s="82">
        <f t="shared" si="66"/>
        <v>34.336964842011568</v>
      </c>
      <c r="I427" s="83">
        <f t="shared" si="60"/>
        <v>106.02664854390657</v>
      </c>
      <c r="J427" s="82">
        <v>10.44</v>
      </c>
      <c r="K427" s="82">
        <v>6.59</v>
      </c>
      <c r="L427" s="82">
        <f t="shared" si="61"/>
        <v>10.879999999999999</v>
      </c>
      <c r="M427" s="82">
        <f t="shared" si="61"/>
        <v>7.03</v>
      </c>
      <c r="N427" s="82">
        <v>2.3199999999999998</v>
      </c>
      <c r="O427" s="82">
        <v>7.28</v>
      </c>
      <c r="P427" s="148">
        <v>4.8099999999999996</v>
      </c>
      <c r="Q427" s="149">
        <v>4.8099999999999996</v>
      </c>
      <c r="R427" s="82">
        <v>0.11</v>
      </c>
      <c r="S427" s="148">
        <f t="shared" si="67"/>
        <v>5.7569648420115698</v>
      </c>
      <c r="T427" s="152"/>
      <c r="U427" s="102">
        <v>3800</v>
      </c>
      <c r="V427" s="85">
        <f t="shared" si="63"/>
        <v>1.0569648420115709</v>
      </c>
      <c r="W427" s="86">
        <v>1.74</v>
      </c>
      <c r="X427" s="86">
        <f t="shared" si="64"/>
        <v>2.29</v>
      </c>
      <c r="Y427" s="82">
        <v>0.08</v>
      </c>
      <c r="Z427" s="87">
        <v>5.47</v>
      </c>
      <c r="AA427" s="150">
        <v>0.02</v>
      </c>
      <c r="AB427" s="151"/>
      <c r="AC427" s="88">
        <v>0.26</v>
      </c>
      <c r="AD427" s="82">
        <v>0.25</v>
      </c>
    </row>
    <row r="428" spans="1:30" x14ac:dyDescent="0.25">
      <c r="A428" s="80">
        <v>35</v>
      </c>
      <c r="B428" s="99" t="s">
        <v>112</v>
      </c>
      <c r="C428" s="100">
        <v>23</v>
      </c>
      <c r="D428" s="15">
        <v>298.5</v>
      </c>
      <c r="E428" s="82">
        <v>32.42</v>
      </c>
      <c r="F428" s="82">
        <f t="shared" si="57"/>
        <v>32.139999999999993</v>
      </c>
      <c r="G428" s="82">
        <f t="shared" si="65"/>
        <v>34.080859854829704</v>
      </c>
      <c r="H428" s="82">
        <f t="shared" si="66"/>
        <v>34.350859854829707</v>
      </c>
      <c r="I428" s="83">
        <f t="shared" si="60"/>
        <v>106.0387674387981</v>
      </c>
      <c r="J428" s="82">
        <v>10.44</v>
      </c>
      <c r="K428" s="82">
        <v>6.59</v>
      </c>
      <c r="L428" s="82">
        <f t="shared" si="61"/>
        <v>10.879999999999999</v>
      </c>
      <c r="M428" s="82">
        <f t="shared" si="61"/>
        <v>7.03</v>
      </c>
      <c r="N428" s="82">
        <v>2.3199999999999998</v>
      </c>
      <c r="O428" s="82">
        <v>7.28</v>
      </c>
      <c r="P428" s="148">
        <v>4.8099999999999996</v>
      </c>
      <c r="Q428" s="149">
        <v>4.8099999999999996</v>
      </c>
      <c r="R428" s="82">
        <v>0.11</v>
      </c>
      <c r="S428" s="148">
        <f t="shared" si="67"/>
        <v>5.7608598548297039</v>
      </c>
      <c r="T428" s="152"/>
      <c r="U428" s="102">
        <v>3800</v>
      </c>
      <c r="V428" s="85">
        <f t="shared" si="63"/>
        <v>1.0608598548297041</v>
      </c>
      <c r="W428" s="86">
        <v>1.74</v>
      </c>
      <c r="X428" s="86">
        <f t="shared" si="64"/>
        <v>2.29</v>
      </c>
      <c r="Y428" s="82">
        <v>0.08</v>
      </c>
      <c r="Z428" s="87">
        <v>5.47</v>
      </c>
      <c r="AA428" s="150">
        <v>0.02</v>
      </c>
      <c r="AB428" s="151"/>
      <c r="AC428" s="88">
        <v>0.27</v>
      </c>
      <c r="AD428" s="82">
        <v>0.26</v>
      </c>
    </row>
    <row r="429" spans="1:30" x14ac:dyDescent="0.25">
      <c r="A429" s="80">
        <v>36</v>
      </c>
      <c r="B429" s="99" t="s">
        <v>112</v>
      </c>
      <c r="C429" s="100">
        <v>27</v>
      </c>
      <c r="D429" s="15">
        <v>300.3</v>
      </c>
      <c r="E429" s="82">
        <v>32.42</v>
      </c>
      <c r="F429" s="82">
        <f t="shared" si="57"/>
        <v>32.139999999999993</v>
      </c>
      <c r="G429" s="82">
        <f t="shared" si="65"/>
        <v>34.074501054501049</v>
      </c>
      <c r="H429" s="82">
        <f t="shared" si="66"/>
        <v>34.344501054501052</v>
      </c>
      <c r="I429" s="83">
        <f t="shared" si="60"/>
        <v>106.0189827458029</v>
      </c>
      <c r="J429" s="82">
        <v>10.44</v>
      </c>
      <c r="K429" s="82">
        <v>6.59</v>
      </c>
      <c r="L429" s="82">
        <f t="shared" si="61"/>
        <v>10.879999999999999</v>
      </c>
      <c r="M429" s="82">
        <f t="shared" si="61"/>
        <v>7.03</v>
      </c>
      <c r="N429" s="82">
        <v>2.3199999999999998</v>
      </c>
      <c r="O429" s="82">
        <v>7.28</v>
      </c>
      <c r="P429" s="148">
        <v>4.8099999999999996</v>
      </c>
      <c r="Q429" s="149">
        <v>4.8099999999999996</v>
      </c>
      <c r="R429" s="82">
        <v>0.11</v>
      </c>
      <c r="S429" s="148">
        <f t="shared" si="67"/>
        <v>5.7545010545010538</v>
      </c>
      <c r="T429" s="152"/>
      <c r="U429" s="102">
        <v>3800</v>
      </c>
      <c r="V429" s="85">
        <f t="shared" si="63"/>
        <v>1.0545010545010545</v>
      </c>
      <c r="W429" s="86">
        <v>1.74</v>
      </c>
      <c r="X429" s="86">
        <f t="shared" si="64"/>
        <v>2.29</v>
      </c>
      <c r="Y429" s="82">
        <v>0.08</v>
      </c>
      <c r="Z429" s="87">
        <v>5.47</v>
      </c>
      <c r="AA429" s="150">
        <v>0.02</v>
      </c>
      <c r="AB429" s="151"/>
      <c r="AC429" s="88">
        <v>0.27</v>
      </c>
      <c r="AD429" s="82">
        <v>0.26</v>
      </c>
    </row>
    <row r="430" spans="1:30" x14ac:dyDescent="0.25">
      <c r="A430" s="80">
        <v>37</v>
      </c>
      <c r="B430" s="99" t="s">
        <v>112</v>
      </c>
      <c r="C430" s="100" t="s">
        <v>135</v>
      </c>
      <c r="D430" s="15">
        <v>299.10000000000002</v>
      </c>
      <c r="E430" s="82">
        <v>32.520000000000003</v>
      </c>
      <c r="F430" s="82">
        <f t="shared" si="57"/>
        <v>32.139999999999993</v>
      </c>
      <c r="G430" s="82">
        <f t="shared" si="65"/>
        <v>34.078731750807975</v>
      </c>
      <c r="H430" s="82">
        <f t="shared" si="66"/>
        <v>34.458731750807978</v>
      </c>
      <c r="I430" s="83">
        <f t="shared" si="60"/>
        <v>106.03214608216547</v>
      </c>
      <c r="J430" s="82">
        <v>10.44</v>
      </c>
      <c r="K430" s="82">
        <v>6.59</v>
      </c>
      <c r="L430" s="82">
        <f t="shared" si="61"/>
        <v>10.879999999999999</v>
      </c>
      <c r="M430" s="82">
        <f t="shared" si="61"/>
        <v>7.03</v>
      </c>
      <c r="N430" s="82">
        <v>2.3199999999999998</v>
      </c>
      <c r="O430" s="82">
        <v>7.28</v>
      </c>
      <c r="P430" s="148">
        <v>4.8099999999999996</v>
      </c>
      <c r="Q430" s="149">
        <v>4.8099999999999996</v>
      </c>
      <c r="R430" s="82">
        <v>0.11</v>
      </c>
      <c r="S430" s="148">
        <f t="shared" si="67"/>
        <v>5.7587317508079785</v>
      </c>
      <c r="T430" s="152"/>
      <c r="U430" s="102">
        <v>3800</v>
      </c>
      <c r="V430" s="85">
        <f t="shared" si="63"/>
        <v>1.0587317508079794</v>
      </c>
      <c r="W430" s="86">
        <v>1.74</v>
      </c>
      <c r="X430" s="86">
        <f t="shared" si="64"/>
        <v>2.29</v>
      </c>
      <c r="Y430" s="82">
        <v>0.08</v>
      </c>
      <c r="Z430" s="87">
        <v>5.47</v>
      </c>
      <c r="AA430" s="150">
        <v>0.02</v>
      </c>
      <c r="AB430" s="151"/>
      <c r="AC430" s="88">
        <v>0.38</v>
      </c>
      <c r="AD430" s="82">
        <v>0.36</v>
      </c>
    </row>
    <row r="431" spans="1:30" x14ac:dyDescent="0.25">
      <c r="A431" s="80">
        <v>38</v>
      </c>
      <c r="B431" s="99" t="s">
        <v>112</v>
      </c>
      <c r="C431" s="100" t="s">
        <v>136</v>
      </c>
      <c r="D431" s="15">
        <v>8176.1</v>
      </c>
      <c r="E431" s="82">
        <v>32.520000000000003</v>
      </c>
      <c r="F431" s="82">
        <f t="shared" si="57"/>
        <v>32.139999999999993</v>
      </c>
      <c r="G431" s="82">
        <f t="shared" si="65"/>
        <v>33.246269248174556</v>
      </c>
      <c r="H431" s="82">
        <f t="shared" si="66"/>
        <v>33.616269248174554</v>
      </c>
      <c r="I431" s="83">
        <f t="shared" si="60"/>
        <v>103.4420325083216</v>
      </c>
      <c r="J431" s="82">
        <v>10.44</v>
      </c>
      <c r="K431" s="82">
        <v>6.59</v>
      </c>
      <c r="L431" s="82">
        <f t="shared" si="61"/>
        <v>10.879999999999999</v>
      </c>
      <c r="M431" s="82">
        <f t="shared" si="61"/>
        <v>7.03</v>
      </c>
      <c r="N431" s="82">
        <v>2.3199999999999998</v>
      </c>
      <c r="O431" s="82">
        <v>7.28</v>
      </c>
      <c r="P431" s="148">
        <v>4.8099999999999996</v>
      </c>
      <c r="Q431" s="149">
        <v>4.8099999999999996</v>
      </c>
      <c r="R431" s="82">
        <v>0.11</v>
      </c>
      <c r="S431" s="148">
        <f t="shared" si="67"/>
        <v>4.9262692481745569</v>
      </c>
      <c r="T431" s="152"/>
      <c r="U431" s="102">
        <v>22200</v>
      </c>
      <c r="V431" s="85">
        <f t="shared" si="63"/>
        <v>0.22626924817455754</v>
      </c>
      <c r="W431" s="86">
        <v>1.74</v>
      </c>
      <c r="X431" s="86">
        <f t="shared" si="64"/>
        <v>2.29</v>
      </c>
      <c r="Y431" s="82">
        <v>0.08</v>
      </c>
      <c r="Z431" s="87">
        <v>5.47</v>
      </c>
      <c r="AA431" s="150">
        <v>0.02</v>
      </c>
      <c r="AB431" s="151"/>
      <c r="AC431" s="88">
        <v>0.37</v>
      </c>
      <c r="AD431" s="82">
        <v>0.36</v>
      </c>
    </row>
    <row r="432" spans="1:30" x14ac:dyDescent="0.25">
      <c r="A432" s="80">
        <v>39</v>
      </c>
      <c r="B432" s="99" t="s">
        <v>112</v>
      </c>
      <c r="C432" s="100" t="s">
        <v>137</v>
      </c>
      <c r="D432" s="15">
        <v>117</v>
      </c>
      <c r="E432" s="82">
        <v>32.14</v>
      </c>
      <c r="F432" s="82">
        <f t="shared" si="57"/>
        <v>32.139999999999993</v>
      </c>
      <c r="G432" s="82">
        <f t="shared" si="65"/>
        <v>34.017150997150992</v>
      </c>
      <c r="H432" s="82">
        <f t="shared" si="66"/>
        <v>34.017150997150992</v>
      </c>
      <c r="I432" s="83">
        <f t="shared" si="60"/>
        <v>105.84054448397946</v>
      </c>
      <c r="J432" s="82">
        <v>10.44</v>
      </c>
      <c r="K432" s="82">
        <v>6.59</v>
      </c>
      <c r="L432" s="82">
        <f t="shared" si="61"/>
        <v>10.879999999999999</v>
      </c>
      <c r="M432" s="82">
        <f t="shared" si="61"/>
        <v>7.03</v>
      </c>
      <c r="N432" s="82">
        <v>2.3199999999999998</v>
      </c>
      <c r="O432" s="82">
        <v>7.28</v>
      </c>
      <c r="P432" s="148">
        <v>4.8099999999999996</v>
      </c>
      <c r="Q432" s="149">
        <v>4.8099999999999996</v>
      </c>
      <c r="R432" s="82">
        <v>0.11</v>
      </c>
      <c r="S432" s="148">
        <f t="shared" si="67"/>
        <v>5.6971509971509962</v>
      </c>
      <c r="T432" s="152"/>
      <c r="U432" s="102">
        <v>1400</v>
      </c>
      <c r="V432" s="85">
        <f t="shared" si="63"/>
        <v>0.9971509971509972</v>
      </c>
      <c r="W432" s="86">
        <v>1.74</v>
      </c>
      <c r="X432" s="86">
        <f t="shared" si="64"/>
        <v>2.29</v>
      </c>
      <c r="Y432" s="82">
        <v>0.08</v>
      </c>
      <c r="Z432" s="87">
        <v>5.47</v>
      </c>
      <c r="AA432" s="188">
        <v>0</v>
      </c>
      <c r="AB432" s="189"/>
      <c r="AC432" s="108"/>
      <c r="AD432" s="82"/>
    </row>
    <row r="433" spans="1:30" x14ac:dyDescent="0.25">
      <c r="A433" s="80">
        <v>40</v>
      </c>
      <c r="B433" s="99" t="s">
        <v>112</v>
      </c>
      <c r="C433" s="100" t="s">
        <v>138</v>
      </c>
      <c r="D433" s="15">
        <v>66</v>
      </c>
      <c r="E433" s="82">
        <v>32.14</v>
      </c>
      <c r="F433" s="82">
        <f t="shared" si="57"/>
        <v>32.139999999999993</v>
      </c>
      <c r="G433" s="82">
        <f t="shared" si="65"/>
        <v>34.408888888888889</v>
      </c>
      <c r="H433" s="82">
        <f t="shared" si="66"/>
        <v>34.408888888888889</v>
      </c>
      <c r="I433" s="83">
        <f t="shared" si="60"/>
        <v>107.05939293369289</v>
      </c>
      <c r="J433" s="82">
        <v>10.44</v>
      </c>
      <c r="K433" s="82">
        <v>6.59</v>
      </c>
      <c r="L433" s="82">
        <f t="shared" si="61"/>
        <v>10.879999999999999</v>
      </c>
      <c r="M433" s="82">
        <f t="shared" si="61"/>
        <v>7.03</v>
      </c>
      <c r="N433" s="82">
        <v>2.3199999999999998</v>
      </c>
      <c r="O433" s="82">
        <v>7.28</v>
      </c>
      <c r="P433" s="148">
        <v>4.8099999999999996</v>
      </c>
      <c r="Q433" s="149">
        <v>4.8099999999999996</v>
      </c>
      <c r="R433" s="82">
        <v>0.11</v>
      </c>
      <c r="S433" s="148">
        <f t="shared" si="67"/>
        <v>6.0888888888888886</v>
      </c>
      <c r="T433" s="152"/>
      <c r="U433" s="102">
        <v>1100</v>
      </c>
      <c r="V433" s="85">
        <f t="shared" si="63"/>
        <v>1.3888888888888891</v>
      </c>
      <c r="W433" s="86">
        <v>1.74</v>
      </c>
      <c r="X433" s="86">
        <f t="shared" si="64"/>
        <v>2.29</v>
      </c>
      <c r="Y433" s="82">
        <v>0.08</v>
      </c>
      <c r="Z433" s="87">
        <v>5.47</v>
      </c>
      <c r="AA433" s="188">
        <v>0</v>
      </c>
      <c r="AB433" s="189"/>
      <c r="AC433" s="108"/>
      <c r="AD433" s="82"/>
    </row>
    <row r="434" spans="1:30" x14ac:dyDescent="0.25">
      <c r="A434" s="80">
        <v>41</v>
      </c>
      <c r="B434" s="99" t="s">
        <v>112</v>
      </c>
      <c r="C434" s="100" t="s">
        <v>139</v>
      </c>
      <c r="D434" s="15">
        <v>154</v>
      </c>
      <c r="E434" s="82">
        <v>32.14</v>
      </c>
      <c r="F434" s="82">
        <f t="shared" si="57"/>
        <v>32.139999999999993</v>
      </c>
      <c r="G434" s="82">
        <f t="shared" si="65"/>
        <v>33.777575757575754</v>
      </c>
      <c r="H434" s="82">
        <f t="shared" si="66"/>
        <v>33.777575757575754</v>
      </c>
      <c r="I434" s="83">
        <f t="shared" si="60"/>
        <v>105.0951330353944</v>
      </c>
      <c r="J434" s="82">
        <v>10.44</v>
      </c>
      <c r="K434" s="82">
        <v>6.59</v>
      </c>
      <c r="L434" s="82">
        <f t="shared" si="61"/>
        <v>10.879999999999999</v>
      </c>
      <c r="M434" s="82">
        <f t="shared" si="61"/>
        <v>7.03</v>
      </c>
      <c r="N434" s="82">
        <v>2.3199999999999998</v>
      </c>
      <c r="O434" s="82">
        <v>7.28</v>
      </c>
      <c r="P434" s="148">
        <v>4.8099999999999996</v>
      </c>
      <c r="Q434" s="149">
        <v>4.8099999999999996</v>
      </c>
      <c r="R434" s="82">
        <v>0.11</v>
      </c>
      <c r="S434" s="148">
        <f t="shared" si="67"/>
        <v>5.4575757575757571</v>
      </c>
      <c r="T434" s="152"/>
      <c r="U434" s="102">
        <v>1400</v>
      </c>
      <c r="V434" s="85">
        <f t="shared" si="63"/>
        <v>0.75757575757575768</v>
      </c>
      <c r="W434" s="86">
        <v>1.74</v>
      </c>
      <c r="X434" s="86">
        <f t="shared" si="64"/>
        <v>2.29</v>
      </c>
      <c r="Y434" s="82">
        <v>0.08</v>
      </c>
      <c r="Z434" s="87">
        <v>5.47</v>
      </c>
      <c r="AA434" s="188">
        <v>0</v>
      </c>
      <c r="AB434" s="189"/>
      <c r="AC434" s="108"/>
      <c r="AD434" s="82"/>
    </row>
    <row r="435" spans="1:30" x14ac:dyDescent="0.25">
      <c r="A435" s="80">
        <v>42</v>
      </c>
      <c r="B435" s="99" t="s">
        <v>113</v>
      </c>
      <c r="C435" s="100">
        <v>3</v>
      </c>
      <c r="D435" s="15">
        <v>1762</v>
      </c>
      <c r="E435" s="82">
        <v>32.54</v>
      </c>
      <c r="F435" s="82">
        <f t="shared" si="57"/>
        <v>32.139999999999993</v>
      </c>
      <c r="G435" s="82">
        <f t="shared" si="65"/>
        <v>33.303768444948922</v>
      </c>
      <c r="H435" s="82">
        <f t="shared" si="66"/>
        <v>33.693768444948923</v>
      </c>
      <c r="I435" s="83">
        <f t="shared" si="60"/>
        <v>103.62093480071228</v>
      </c>
      <c r="J435" s="82">
        <v>10.44</v>
      </c>
      <c r="K435" s="82">
        <v>6.59</v>
      </c>
      <c r="L435" s="82">
        <f t="shared" si="61"/>
        <v>10.879999999999999</v>
      </c>
      <c r="M435" s="82">
        <f t="shared" si="61"/>
        <v>7.03</v>
      </c>
      <c r="N435" s="82">
        <v>2.3199999999999998</v>
      </c>
      <c r="O435" s="82">
        <v>7.28</v>
      </c>
      <c r="P435" s="148">
        <v>4.8099999999999996</v>
      </c>
      <c r="Q435" s="149">
        <v>4.8099999999999996</v>
      </c>
      <c r="R435" s="82">
        <v>0.11</v>
      </c>
      <c r="S435" s="148">
        <f t="shared" si="67"/>
        <v>4.9837684449489208</v>
      </c>
      <c r="T435" s="152"/>
      <c r="U435" s="102">
        <v>6000</v>
      </c>
      <c r="V435" s="85">
        <f t="shared" si="63"/>
        <v>0.28376844494892167</v>
      </c>
      <c r="W435" s="86">
        <v>1.74</v>
      </c>
      <c r="X435" s="86">
        <f t="shared" si="64"/>
        <v>2.29</v>
      </c>
      <c r="Y435" s="82">
        <v>0.08</v>
      </c>
      <c r="Z435" s="87">
        <v>5.47</v>
      </c>
      <c r="AA435" s="150">
        <v>0.03</v>
      </c>
      <c r="AB435" s="151"/>
      <c r="AC435" s="88">
        <v>0.39</v>
      </c>
      <c r="AD435" s="82">
        <v>0.37</v>
      </c>
    </row>
    <row r="436" spans="1:30" x14ac:dyDescent="0.25">
      <c r="A436" s="80">
        <v>43</v>
      </c>
      <c r="B436" s="99" t="s">
        <v>113</v>
      </c>
      <c r="C436" s="100">
        <v>5</v>
      </c>
      <c r="D436" s="15">
        <v>3357.1</v>
      </c>
      <c r="E436" s="82">
        <v>32.57</v>
      </c>
      <c r="F436" s="82">
        <f t="shared" si="57"/>
        <v>32.139999999999993</v>
      </c>
      <c r="G436" s="82">
        <f t="shared" si="65"/>
        <v>33.268230119249743</v>
      </c>
      <c r="H436" s="82">
        <f t="shared" si="66"/>
        <v>33.688230119249745</v>
      </c>
      <c r="I436" s="83">
        <f t="shared" si="60"/>
        <v>103.51036129200295</v>
      </c>
      <c r="J436" s="82">
        <v>10.44</v>
      </c>
      <c r="K436" s="82">
        <v>6.59</v>
      </c>
      <c r="L436" s="82">
        <f t="shared" si="61"/>
        <v>10.879999999999999</v>
      </c>
      <c r="M436" s="82">
        <f t="shared" si="61"/>
        <v>7.03</v>
      </c>
      <c r="N436" s="82">
        <v>2.3199999999999998</v>
      </c>
      <c r="O436" s="82">
        <v>7.28</v>
      </c>
      <c r="P436" s="148">
        <v>4.8099999999999996</v>
      </c>
      <c r="Q436" s="149">
        <v>4.8099999999999996</v>
      </c>
      <c r="R436" s="82">
        <v>0.11</v>
      </c>
      <c r="S436" s="148">
        <f t="shared" si="67"/>
        <v>4.9482301192497484</v>
      </c>
      <c r="T436" s="152"/>
      <c r="U436" s="102">
        <v>10000</v>
      </c>
      <c r="V436" s="85">
        <f t="shared" si="63"/>
        <v>0.24823011924974928</v>
      </c>
      <c r="W436" s="86">
        <v>1.74</v>
      </c>
      <c r="X436" s="86">
        <f t="shared" si="64"/>
        <v>2.29</v>
      </c>
      <c r="Y436" s="82">
        <v>0.08</v>
      </c>
      <c r="Z436" s="87">
        <v>5.47</v>
      </c>
      <c r="AA436" s="150">
        <v>0.03</v>
      </c>
      <c r="AB436" s="151"/>
      <c r="AC436" s="88">
        <v>0.42</v>
      </c>
      <c r="AD436" s="82">
        <v>0.4</v>
      </c>
    </row>
    <row r="437" spans="1:30" x14ac:dyDescent="0.25">
      <c r="A437" s="80">
        <v>44</v>
      </c>
      <c r="B437" s="99" t="s">
        <v>113</v>
      </c>
      <c r="C437" s="100">
        <v>17</v>
      </c>
      <c r="D437" s="15">
        <v>4133.8</v>
      </c>
      <c r="E437" s="82">
        <v>32.46</v>
      </c>
      <c r="F437" s="82">
        <f t="shared" si="57"/>
        <v>32.139999999999993</v>
      </c>
      <c r="G437" s="82">
        <f t="shared" si="65"/>
        <v>33.259892270227553</v>
      </c>
      <c r="H437" s="82">
        <f t="shared" si="66"/>
        <v>33.569892270227555</v>
      </c>
      <c r="I437" s="83">
        <f t="shared" si="60"/>
        <v>103.48441901128676</v>
      </c>
      <c r="J437" s="82">
        <v>10.44</v>
      </c>
      <c r="K437" s="82">
        <v>6.59</v>
      </c>
      <c r="L437" s="82">
        <f t="shared" si="61"/>
        <v>10.879999999999999</v>
      </c>
      <c r="M437" s="82">
        <f t="shared" si="61"/>
        <v>7.03</v>
      </c>
      <c r="N437" s="82">
        <v>2.3199999999999998</v>
      </c>
      <c r="O437" s="82">
        <v>7.28</v>
      </c>
      <c r="P437" s="148">
        <v>4.8099999999999996</v>
      </c>
      <c r="Q437" s="149">
        <v>4.8099999999999996</v>
      </c>
      <c r="R437" s="82">
        <v>0.11</v>
      </c>
      <c r="S437" s="148">
        <f t="shared" si="67"/>
        <v>4.9398922702275545</v>
      </c>
      <c r="T437" s="152"/>
      <c r="U437" s="102">
        <v>11900</v>
      </c>
      <c r="V437" s="85">
        <f t="shared" si="63"/>
        <v>0.23989227022755497</v>
      </c>
      <c r="W437" s="86">
        <v>1.74</v>
      </c>
      <c r="X437" s="86">
        <f t="shared" si="64"/>
        <v>2.29</v>
      </c>
      <c r="Y437" s="82">
        <v>0.08</v>
      </c>
      <c r="Z437" s="87">
        <v>5.47</v>
      </c>
      <c r="AA437" s="150">
        <v>0.03</v>
      </c>
      <c r="AB437" s="151"/>
      <c r="AC437" s="88">
        <v>0.31</v>
      </c>
      <c r="AD437" s="82">
        <v>0.28999999999999998</v>
      </c>
    </row>
    <row r="438" spans="1:30" x14ac:dyDescent="0.25">
      <c r="A438" s="80">
        <v>45</v>
      </c>
      <c r="B438" s="99" t="s">
        <v>113</v>
      </c>
      <c r="C438" s="100">
        <v>19</v>
      </c>
      <c r="D438" s="15">
        <v>4556.8</v>
      </c>
      <c r="E438" s="82">
        <v>32.42</v>
      </c>
      <c r="F438" s="82">
        <f t="shared" si="57"/>
        <v>32.139999999999993</v>
      </c>
      <c r="G438" s="82">
        <f t="shared" si="65"/>
        <v>33.239452247191011</v>
      </c>
      <c r="H438" s="82">
        <f t="shared" si="66"/>
        <v>33.509452247191014</v>
      </c>
      <c r="I438" s="83">
        <f t="shared" si="60"/>
        <v>103.42082217545432</v>
      </c>
      <c r="J438" s="82">
        <v>10.44</v>
      </c>
      <c r="K438" s="82">
        <v>6.59</v>
      </c>
      <c r="L438" s="82">
        <f t="shared" si="61"/>
        <v>10.879999999999999</v>
      </c>
      <c r="M438" s="82">
        <f t="shared" si="61"/>
        <v>7.03</v>
      </c>
      <c r="N438" s="82">
        <v>2.3199999999999998</v>
      </c>
      <c r="O438" s="82">
        <v>7.28</v>
      </c>
      <c r="P438" s="148">
        <v>4.8099999999999996</v>
      </c>
      <c r="Q438" s="149">
        <v>4.8099999999999996</v>
      </c>
      <c r="R438" s="82">
        <v>0.11</v>
      </c>
      <c r="S438" s="148">
        <f t="shared" si="67"/>
        <v>4.9194522471910105</v>
      </c>
      <c r="T438" s="152"/>
      <c r="U438" s="102">
        <v>12000</v>
      </c>
      <c r="V438" s="85">
        <f t="shared" si="63"/>
        <v>0.21945224719101122</v>
      </c>
      <c r="W438" s="86">
        <v>1.74</v>
      </c>
      <c r="X438" s="86">
        <f t="shared" si="64"/>
        <v>2.29</v>
      </c>
      <c r="Y438" s="82">
        <v>0.08</v>
      </c>
      <c r="Z438" s="87">
        <v>5.47</v>
      </c>
      <c r="AA438" s="150">
        <v>0.02</v>
      </c>
      <c r="AB438" s="151"/>
      <c r="AC438" s="88">
        <v>0.27</v>
      </c>
      <c r="AD438" s="82">
        <v>0.26</v>
      </c>
    </row>
    <row r="439" spans="1:30" x14ac:dyDescent="0.25">
      <c r="A439" s="80">
        <v>46</v>
      </c>
      <c r="B439" s="99" t="s">
        <v>113</v>
      </c>
      <c r="C439" s="100">
        <v>20</v>
      </c>
      <c r="D439" s="44">
        <v>7068.6</v>
      </c>
      <c r="E439" s="82">
        <v>32.57</v>
      </c>
      <c r="F439" s="82">
        <f t="shared" si="57"/>
        <v>32.139999999999993</v>
      </c>
      <c r="G439" s="82">
        <f t="shared" si="65"/>
        <v>33.274647313470837</v>
      </c>
      <c r="H439" s="82">
        <f t="shared" si="66"/>
        <v>33.694647313470838</v>
      </c>
      <c r="I439" s="83">
        <f t="shared" si="60"/>
        <v>103.53032767103561</v>
      </c>
      <c r="J439" s="82">
        <v>10.44</v>
      </c>
      <c r="K439" s="82">
        <v>6.59</v>
      </c>
      <c r="L439" s="82">
        <f t="shared" si="61"/>
        <v>10.879999999999999</v>
      </c>
      <c r="M439" s="82">
        <f t="shared" si="61"/>
        <v>7.03</v>
      </c>
      <c r="N439" s="82">
        <v>2.3199999999999998</v>
      </c>
      <c r="O439" s="82">
        <v>7.28</v>
      </c>
      <c r="P439" s="148">
        <v>4.8099999999999996</v>
      </c>
      <c r="Q439" s="149">
        <v>4.8099999999999996</v>
      </c>
      <c r="R439" s="82">
        <v>0.11</v>
      </c>
      <c r="S439" s="148">
        <f t="shared" si="67"/>
        <v>4.9546473134708418</v>
      </c>
      <c r="T439" s="152"/>
      <c r="U439" s="102">
        <v>21600</v>
      </c>
      <c r="V439" s="85">
        <f t="shared" si="63"/>
        <v>0.25464731347084285</v>
      </c>
      <c r="W439" s="86">
        <v>1.74</v>
      </c>
      <c r="X439" s="86">
        <f t="shared" si="64"/>
        <v>2.29</v>
      </c>
      <c r="Y439" s="82">
        <v>0.08</v>
      </c>
      <c r="Z439" s="87">
        <v>5.47</v>
      </c>
      <c r="AA439" s="150">
        <v>0.03</v>
      </c>
      <c r="AB439" s="151"/>
      <c r="AC439" s="88">
        <v>0.42</v>
      </c>
      <c r="AD439" s="82">
        <v>0.4</v>
      </c>
    </row>
    <row r="440" spans="1:30" x14ac:dyDescent="0.25">
      <c r="A440" s="80">
        <v>47</v>
      </c>
      <c r="B440" s="99" t="s">
        <v>113</v>
      </c>
      <c r="C440" s="100">
        <v>22</v>
      </c>
      <c r="D440" s="15">
        <v>8728.4</v>
      </c>
      <c r="E440" s="82">
        <v>32.590000000000003</v>
      </c>
      <c r="F440" s="82">
        <f t="shared" si="57"/>
        <v>32.139999999999993</v>
      </c>
      <c r="G440" s="82">
        <f t="shared" si="65"/>
        <v>33.25009180758596</v>
      </c>
      <c r="H440" s="82">
        <f t="shared" si="66"/>
        <v>33.68009180758596</v>
      </c>
      <c r="I440" s="83">
        <f t="shared" si="60"/>
        <v>103.45392597257612</v>
      </c>
      <c r="J440" s="82">
        <v>10.44</v>
      </c>
      <c r="K440" s="82">
        <v>6.59</v>
      </c>
      <c r="L440" s="82">
        <f t="shared" si="61"/>
        <v>10.879999999999999</v>
      </c>
      <c r="M440" s="82">
        <f t="shared" si="61"/>
        <v>7.03</v>
      </c>
      <c r="N440" s="82">
        <v>2.3199999999999998</v>
      </c>
      <c r="O440" s="82">
        <v>7.28</v>
      </c>
      <c r="P440" s="148">
        <v>4.8099999999999996</v>
      </c>
      <c r="Q440" s="149">
        <v>4.8099999999999996</v>
      </c>
      <c r="R440" s="82">
        <v>0.11</v>
      </c>
      <c r="S440" s="148">
        <f t="shared" si="67"/>
        <v>4.9300918075859634</v>
      </c>
      <c r="T440" s="152"/>
      <c r="U440" s="102">
        <v>24100</v>
      </c>
      <c r="V440" s="85">
        <f t="shared" si="63"/>
        <v>0.23009180758596459</v>
      </c>
      <c r="W440" s="86">
        <v>1.74</v>
      </c>
      <c r="X440" s="86">
        <f t="shared" si="64"/>
        <v>2.29</v>
      </c>
      <c r="Y440" s="82">
        <v>0.08</v>
      </c>
      <c r="Z440" s="87">
        <v>5.47</v>
      </c>
      <c r="AA440" s="150">
        <v>0.04</v>
      </c>
      <c r="AB440" s="151"/>
      <c r="AC440" s="88">
        <v>0.43</v>
      </c>
      <c r="AD440" s="82">
        <v>0.41</v>
      </c>
    </row>
    <row r="441" spans="1:30" x14ac:dyDescent="0.25">
      <c r="A441" s="80">
        <v>48</v>
      </c>
      <c r="B441" s="99" t="s">
        <v>113</v>
      </c>
      <c r="C441" s="100" t="s">
        <v>140</v>
      </c>
      <c r="D441" s="15">
        <v>7516.9</v>
      </c>
      <c r="E441" s="82">
        <v>32.49</v>
      </c>
      <c r="F441" s="82">
        <f t="shared" si="57"/>
        <v>32.139999999999993</v>
      </c>
      <c r="G441" s="82">
        <f t="shared" si="65"/>
        <v>33.24283122031688</v>
      </c>
      <c r="H441" s="82">
        <f t="shared" si="66"/>
        <v>33.582831220316884</v>
      </c>
      <c r="I441" s="83">
        <f t="shared" si="60"/>
        <v>103.43133547080549</v>
      </c>
      <c r="J441" s="82">
        <v>10.44</v>
      </c>
      <c r="K441" s="82">
        <v>6.59</v>
      </c>
      <c r="L441" s="82">
        <f t="shared" si="61"/>
        <v>10.879999999999999</v>
      </c>
      <c r="M441" s="82">
        <f t="shared" si="61"/>
        <v>7.03</v>
      </c>
      <c r="N441" s="82">
        <v>2.3199999999999998</v>
      </c>
      <c r="O441" s="82">
        <v>7.28</v>
      </c>
      <c r="P441" s="148">
        <v>4.8099999999999996</v>
      </c>
      <c r="Q441" s="149">
        <v>4.8099999999999996</v>
      </c>
      <c r="R441" s="82">
        <v>0.11</v>
      </c>
      <c r="S441" s="148">
        <f t="shared" si="67"/>
        <v>4.9228312203168851</v>
      </c>
      <c r="T441" s="152"/>
      <c r="U441" s="102">
        <v>20100</v>
      </c>
      <c r="V441" s="85">
        <f t="shared" si="63"/>
        <v>0.22283122031688596</v>
      </c>
      <c r="W441" s="86">
        <v>1.74</v>
      </c>
      <c r="X441" s="86">
        <f t="shared" si="64"/>
        <v>2.29</v>
      </c>
      <c r="Y441" s="82">
        <v>0.08</v>
      </c>
      <c r="Z441" s="87">
        <v>5.47</v>
      </c>
      <c r="AA441" s="150">
        <v>0.03</v>
      </c>
      <c r="AB441" s="151"/>
      <c r="AC441" s="88">
        <v>0.34</v>
      </c>
      <c r="AD441" s="82">
        <v>0.32</v>
      </c>
    </row>
    <row r="442" spans="1:30" x14ac:dyDescent="0.25">
      <c r="A442" s="80">
        <v>49</v>
      </c>
      <c r="B442" s="99" t="s">
        <v>40</v>
      </c>
      <c r="C442" s="100">
        <v>3</v>
      </c>
      <c r="D442" s="15">
        <v>1928</v>
      </c>
      <c r="E442" s="82">
        <v>32.729999999999997</v>
      </c>
      <c r="F442" s="82">
        <f t="shared" si="57"/>
        <v>32.139999999999993</v>
      </c>
      <c r="G442" s="82">
        <f t="shared" si="65"/>
        <v>33.296625172890728</v>
      </c>
      <c r="H442" s="82">
        <f t="shared" si="66"/>
        <v>33.866625172890728</v>
      </c>
      <c r="I442" s="83">
        <f t="shared" si="60"/>
        <v>103.59870931204335</v>
      </c>
      <c r="J442" s="82">
        <v>10.44</v>
      </c>
      <c r="K442" s="82">
        <v>6.59</v>
      </c>
      <c r="L442" s="82">
        <f t="shared" si="61"/>
        <v>10.879999999999999</v>
      </c>
      <c r="M442" s="82">
        <f t="shared" si="61"/>
        <v>7.03</v>
      </c>
      <c r="N442" s="82">
        <v>2.3199999999999998</v>
      </c>
      <c r="O442" s="82">
        <v>7.28</v>
      </c>
      <c r="P442" s="148">
        <v>4.8099999999999996</v>
      </c>
      <c r="Q442" s="149">
        <v>4.8099999999999996</v>
      </c>
      <c r="R442" s="82">
        <v>0.11</v>
      </c>
      <c r="S442" s="148">
        <f t="shared" si="67"/>
        <v>4.9766251728907323</v>
      </c>
      <c r="T442" s="152"/>
      <c r="U442" s="102">
        <v>6400</v>
      </c>
      <c r="V442" s="85">
        <f t="shared" si="63"/>
        <v>0.27662517289073307</v>
      </c>
      <c r="W442" s="86">
        <v>1.74</v>
      </c>
      <c r="X442" s="86">
        <f t="shared" si="64"/>
        <v>2.29</v>
      </c>
      <c r="Y442" s="82">
        <v>0.08</v>
      </c>
      <c r="Z442" s="87">
        <v>5.47</v>
      </c>
      <c r="AA442" s="150">
        <v>0.04</v>
      </c>
      <c r="AB442" s="151"/>
      <c r="AC442" s="88">
        <v>0.56999999999999995</v>
      </c>
      <c r="AD442" s="82">
        <v>0.55000000000000004</v>
      </c>
    </row>
    <row r="443" spans="1:30" x14ac:dyDescent="0.25">
      <c r="A443" s="80">
        <v>50</v>
      </c>
      <c r="B443" s="99" t="s">
        <v>40</v>
      </c>
      <c r="C443" s="100">
        <v>5</v>
      </c>
      <c r="D443" s="15">
        <v>2438.1999999999998</v>
      </c>
      <c r="E443" s="82">
        <v>32.369999999999997</v>
      </c>
      <c r="F443" s="82">
        <f t="shared" si="57"/>
        <v>32.139999999999993</v>
      </c>
      <c r="G443" s="82">
        <f t="shared" si="65"/>
        <v>33.327603970141908</v>
      </c>
      <c r="H443" s="82">
        <f t="shared" si="66"/>
        <v>33.557603970141905</v>
      </c>
      <c r="I443" s="83">
        <f t="shared" si="60"/>
        <v>103.69509636011797</v>
      </c>
      <c r="J443" s="82">
        <v>10.44</v>
      </c>
      <c r="K443" s="82">
        <v>6.59</v>
      </c>
      <c r="L443" s="82">
        <f t="shared" si="61"/>
        <v>10.879999999999999</v>
      </c>
      <c r="M443" s="82">
        <f t="shared" si="61"/>
        <v>7.03</v>
      </c>
      <c r="N443" s="82">
        <v>2.3199999999999998</v>
      </c>
      <c r="O443" s="82">
        <v>7.28</v>
      </c>
      <c r="P443" s="148">
        <v>4.8099999999999996</v>
      </c>
      <c r="Q443" s="149">
        <v>4.8099999999999996</v>
      </c>
      <c r="R443" s="82">
        <v>0.11</v>
      </c>
      <c r="S443" s="148">
        <f t="shared" si="67"/>
        <v>5.0076039701419077</v>
      </c>
      <c r="T443" s="152"/>
      <c r="U443" s="102">
        <v>9000</v>
      </c>
      <c r="V443" s="85">
        <f t="shared" si="63"/>
        <v>0.30760397014190799</v>
      </c>
      <c r="W443" s="86">
        <v>1.74</v>
      </c>
      <c r="X443" s="86">
        <f t="shared" si="64"/>
        <v>2.29</v>
      </c>
      <c r="Y443" s="82">
        <v>0.08</v>
      </c>
      <c r="Z443" s="87">
        <v>5.47</v>
      </c>
      <c r="AA443" s="150">
        <v>0.01</v>
      </c>
      <c r="AB443" s="151"/>
      <c r="AC443" s="88">
        <v>0.23</v>
      </c>
      <c r="AD443" s="82">
        <v>0.22</v>
      </c>
    </row>
    <row r="444" spans="1:30" x14ac:dyDescent="0.25">
      <c r="A444" s="80">
        <v>51</v>
      </c>
      <c r="B444" s="99" t="s">
        <v>40</v>
      </c>
      <c r="C444" s="100">
        <v>7</v>
      </c>
      <c r="D444" s="15">
        <v>2845</v>
      </c>
      <c r="E444" s="82">
        <v>32.479999999999997</v>
      </c>
      <c r="F444" s="82">
        <f t="shared" si="57"/>
        <v>32.139999999999993</v>
      </c>
      <c r="G444" s="82">
        <f t="shared" si="65"/>
        <v>33.371493848857639</v>
      </c>
      <c r="H444" s="82">
        <f t="shared" si="66"/>
        <v>33.701493848857638</v>
      </c>
      <c r="I444" s="83">
        <f t="shared" si="60"/>
        <v>103.83165478798273</v>
      </c>
      <c r="J444" s="82">
        <v>10.44</v>
      </c>
      <c r="K444" s="82">
        <v>6.59</v>
      </c>
      <c r="L444" s="82">
        <f t="shared" si="61"/>
        <v>10.879999999999999</v>
      </c>
      <c r="M444" s="82">
        <f t="shared" si="61"/>
        <v>7.03</v>
      </c>
      <c r="N444" s="82">
        <v>2.3199999999999998</v>
      </c>
      <c r="O444" s="82">
        <v>7.28</v>
      </c>
      <c r="P444" s="148">
        <v>4.8099999999999996</v>
      </c>
      <c r="Q444" s="149">
        <v>4.8099999999999996</v>
      </c>
      <c r="R444" s="82">
        <v>0.11</v>
      </c>
      <c r="S444" s="148">
        <f t="shared" si="67"/>
        <v>5.0514938488576444</v>
      </c>
      <c r="T444" s="152"/>
      <c r="U444" s="102">
        <v>12000</v>
      </c>
      <c r="V444" s="85">
        <f t="shared" si="63"/>
        <v>0.35149384885764495</v>
      </c>
      <c r="W444" s="86">
        <v>1.74</v>
      </c>
      <c r="X444" s="86">
        <f t="shared" si="64"/>
        <v>2.29</v>
      </c>
      <c r="Y444" s="82">
        <v>0.08</v>
      </c>
      <c r="Z444" s="87">
        <v>5.47</v>
      </c>
      <c r="AA444" s="150">
        <v>0.02</v>
      </c>
      <c r="AB444" s="151"/>
      <c r="AC444" s="88">
        <v>0.33</v>
      </c>
      <c r="AD444" s="82">
        <v>0.32</v>
      </c>
    </row>
    <row r="445" spans="1:30" x14ac:dyDescent="0.25">
      <c r="A445" s="80">
        <v>52</v>
      </c>
      <c r="B445" s="99" t="s">
        <v>116</v>
      </c>
      <c r="C445" s="100">
        <v>16</v>
      </c>
      <c r="D445" s="15">
        <v>121</v>
      </c>
      <c r="E445" s="82">
        <v>32.159999999999997</v>
      </c>
      <c r="F445" s="82">
        <f t="shared" si="57"/>
        <v>32.139999999999993</v>
      </c>
      <c r="G445" s="82">
        <f t="shared" si="65"/>
        <v>33.777575757575754</v>
      </c>
      <c r="H445" s="82">
        <f t="shared" si="66"/>
        <v>33.777575757575754</v>
      </c>
      <c r="I445" s="83">
        <f t="shared" si="60"/>
        <v>105.0951330353944</v>
      </c>
      <c r="J445" s="82">
        <v>10.44</v>
      </c>
      <c r="K445" s="82">
        <v>6.59</v>
      </c>
      <c r="L445" s="82">
        <f t="shared" si="61"/>
        <v>10.879999999999999</v>
      </c>
      <c r="M445" s="82">
        <f t="shared" si="61"/>
        <v>7.03</v>
      </c>
      <c r="N445" s="82">
        <v>2.3199999999999998</v>
      </c>
      <c r="O445" s="82">
        <v>7.28</v>
      </c>
      <c r="P445" s="148">
        <v>4.8099999999999996</v>
      </c>
      <c r="Q445" s="149">
        <v>4.8099999999999996</v>
      </c>
      <c r="R445" s="82">
        <v>0.11</v>
      </c>
      <c r="S445" s="148">
        <f t="shared" si="67"/>
        <v>5.4575757575757571</v>
      </c>
      <c r="T445" s="152"/>
      <c r="U445" s="102">
        <v>1100</v>
      </c>
      <c r="V445" s="85">
        <f t="shared" si="63"/>
        <v>0.75757575757575768</v>
      </c>
      <c r="W445" s="86">
        <v>1.74</v>
      </c>
      <c r="X445" s="86">
        <f t="shared" si="64"/>
        <v>2.29</v>
      </c>
      <c r="Y445" s="82">
        <v>0.08</v>
      </c>
      <c r="Z445" s="87">
        <v>5.47</v>
      </c>
      <c r="AA445" s="150">
        <v>0.02</v>
      </c>
      <c r="AB445" s="151"/>
      <c r="AC445" s="88"/>
      <c r="AD445" s="82"/>
    </row>
    <row r="446" spans="1:30" x14ac:dyDescent="0.25">
      <c r="A446" s="80">
        <v>53</v>
      </c>
      <c r="B446" s="99" t="s">
        <v>116</v>
      </c>
      <c r="C446" s="100">
        <v>18</v>
      </c>
      <c r="D446" s="15">
        <v>79</v>
      </c>
      <c r="E446" s="82">
        <v>32.19</v>
      </c>
      <c r="F446" s="82">
        <f t="shared" si="57"/>
        <v>32.139999999999993</v>
      </c>
      <c r="G446" s="82">
        <f t="shared" si="65"/>
        <v>34.180337552742614</v>
      </c>
      <c r="H446" s="82">
        <f t="shared" si="66"/>
        <v>34.180337552742614</v>
      </c>
      <c r="I446" s="83">
        <f t="shared" si="60"/>
        <v>106.34828112241014</v>
      </c>
      <c r="J446" s="82">
        <v>10.44</v>
      </c>
      <c r="K446" s="82">
        <v>6.59</v>
      </c>
      <c r="L446" s="82">
        <f t="shared" si="61"/>
        <v>10.879999999999999</v>
      </c>
      <c r="M446" s="82">
        <f t="shared" si="61"/>
        <v>7.03</v>
      </c>
      <c r="N446" s="82">
        <v>2.3199999999999998</v>
      </c>
      <c r="O446" s="82">
        <v>7.28</v>
      </c>
      <c r="P446" s="148">
        <v>4.8099999999999996</v>
      </c>
      <c r="Q446" s="149">
        <v>4.8099999999999996</v>
      </c>
      <c r="R446" s="82">
        <v>0.11</v>
      </c>
      <c r="S446" s="148">
        <f t="shared" si="67"/>
        <v>5.8603375527426156</v>
      </c>
      <c r="T446" s="152"/>
      <c r="U446" s="102">
        <v>1100</v>
      </c>
      <c r="V446" s="85">
        <f t="shared" si="63"/>
        <v>1.1603375527426161</v>
      </c>
      <c r="W446" s="86">
        <v>1.74</v>
      </c>
      <c r="X446" s="86">
        <f t="shared" si="64"/>
        <v>2.29</v>
      </c>
      <c r="Y446" s="82">
        <v>0.08</v>
      </c>
      <c r="Z446" s="87">
        <v>5.47</v>
      </c>
      <c r="AA446" s="150">
        <v>0.05</v>
      </c>
      <c r="AB446" s="151"/>
      <c r="AC446" s="88"/>
      <c r="AD446" s="82"/>
    </row>
    <row r="447" spans="1:30" x14ac:dyDescent="0.25">
      <c r="A447" s="80">
        <v>54</v>
      </c>
      <c r="B447" s="99" t="s">
        <v>141</v>
      </c>
      <c r="C447" s="100">
        <v>4</v>
      </c>
      <c r="D447" s="15">
        <v>173</v>
      </c>
      <c r="E447" s="82">
        <v>32.15</v>
      </c>
      <c r="F447" s="82">
        <f t="shared" si="57"/>
        <v>32.139999999999993</v>
      </c>
      <c r="G447" s="82">
        <f t="shared" si="65"/>
        <v>33.549865125240842</v>
      </c>
      <c r="H447" s="82">
        <f t="shared" si="66"/>
        <v>33.549865125240842</v>
      </c>
      <c r="I447" s="83">
        <f t="shared" si="60"/>
        <v>104.38663697959194</v>
      </c>
      <c r="J447" s="82">
        <v>10.44</v>
      </c>
      <c r="K447" s="82">
        <v>6.59</v>
      </c>
      <c r="L447" s="82">
        <f t="shared" si="61"/>
        <v>10.879999999999999</v>
      </c>
      <c r="M447" s="82">
        <f t="shared" si="61"/>
        <v>7.03</v>
      </c>
      <c r="N447" s="82">
        <v>2.3199999999999998</v>
      </c>
      <c r="O447" s="82">
        <v>7.28</v>
      </c>
      <c r="P447" s="148">
        <v>4.8099999999999996</v>
      </c>
      <c r="Q447" s="149">
        <v>4.8099999999999996</v>
      </c>
      <c r="R447" s="82">
        <v>0.11</v>
      </c>
      <c r="S447" s="148">
        <f t="shared" si="67"/>
        <v>5.2298651252408472</v>
      </c>
      <c r="T447" s="152"/>
      <c r="U447" s="102">
        <v>1100</v>
      </c>
      <c r="V447" s="85">
        <f t="shared" si="63"/>
        <v>0.52986512524084783</v>
      </c>
      <c r="W447" s="86">
        <v>1.74</v>
      </c>
      <c r="X447" s="86">
        <f t="shared" si="64"/>
        <v>2.29</v>
      </c>
      <c r="Y447" s="82">
        <v>0.08</v>
      </c>
      <c r="Z447" s="87">
        <v>5.47</v>
      </c>
      <c r="AA447" s="150">
        <v>0.01</v>
      </c>
      <c r="AB447" s="151"/>
      <c r="AC447" s="88"/>
      <c r="AD447" s="82"/>
    </row>
    <row r="448" spans="1:30" x14ac:dyDescent="0.25">
      <c r="A448" s="80">
        <v>55</v>
      </c>
      <c r="B448" s="99" t="s">
        <v>142</v>
      </c>
      <c r="C448" s="100">
        <v>6</v>
      </c>
      <c r="D448" s="15">
        <v>6562</v>
      </c>
      <c r="E448" s="82">
        <v>32.53</v>
      </c>
      <c r="F448" s="82">
        <f t="shared" si="57"/>
        <v>32.139999999999993</v>
      </c>
      <c r="G448" s="82">
        <f t="shared" si="65"/>
        <v>33.271447729350804</v>
      </c>
      <c r="H448" s="82">
        <f t="shared" si="66"/>
        <v>33.661447729350805</v>
      </c>
      <c r="I448" s="83">
        <f t="shared" si="60"/>
        <v>103.52037252442692</v>
      </c>
      <c r="J448" s="82">
        <v>10.44</v>
      </c>
      <c r="K448" s="82">
        <v>6.59</v>
      </c>
      <c r="L448" s="82">
        <f t="shared" si="61"/>
        <v>10.879999999999999</v>
      </c>
      <c r="M448" s="82">
        <f t="shared" si="61"/>
        <v>7.03</v>
      </c>
      <c r="N448" s="82">
        <v>2.3199999999999998</v>
      </c>
      <c r="O448" s="82">
        <v>7.28</v>
      </c>
      <c r="P448" s="148">
        <v>4.8099999999999996</v>
      </c>
      <c r="Q448" s="149">
        <v>4.8099999999999996</v>
      </c>
      <c r="R448" s="82">
        <v>0.11</v>
      </c>
      <c r="S448" s="148">
        <f t="shared" si="67"/>
        <v>4.9514477293508072</v>
      </c>
      <c r="T448" s="152"/>
      <c r="U448" s="102">
        <v>19800</v>
      </c>
      <c r="V448" s="85">
        <f t="shared" si="63"/>
        <v>0.25144772935080767</v>
      </c>
      <c r="W448" s="86">
        <v>1.74</v>
      </c>
      <c r="X448" s="86">
        <f t="shared" si="64"/>
        <v>2.29</v>
      </c>
      <c r="Y448" s="82">
        <v>0.08</v>
      </c>
      <c r="Z448" s="87">
        <v>5.47</v>
      </c>
      <c r="AA448" s="150">
        <v>0.02</v>
      </c>
      <c r="AB448" s="151"/>
      <c r="AC448" s="88">
        <v>0.39</v>
      </c>
      <c r="AD448" s="82">
        <v>0.37</v>
      </c>
    </row>
    <row r="449" spans="1:30" x14ac:dyDescent="0.25">
      <c r="A449" s="80">
        <v>56</v>
      </c>
      <c r="B449" s="99" t="s">
        <v>122</v>
      </c>
      <c r="C449" s="100">
        <v>10</v>
      </c>
      <c r="D449" s="15">
        <v>3162.8</v>
      </c>
      <c r="E449" s="82">
        <v>32.4</v>
      </c>
      <c r="F449" s="82">
        <f t="shared" si="57"/>
        <v>32.139999999999993</v>
      </c>
      <c r="G449" s="82">
        <f t="shared" si="65"/>
        <v>33.431028202858222</v>
      </c>
      <c r="H449" s="82">
        <f t="shared" si="66"/>
        <v>33.681028202858222</v>
      </c>
      <c r="I449" s="83">
        <f t="shared" si="60"/>
        <v>104.01688924349169</v>
      </c>
      <c r="J449" s="82">
        <v>10.44</v>
      </c>
      <c r="K449" s="82">
        <v>6.59</v>
      </c>
      <c r="L449" s="82">
        <f t="shared" si="61"/>
        <v>10.879999999999999</v>
      </c>
      <c r="M449" s="82">
        <f t="shared" si="61"/>
        <v>7.03</v>
      </c>
      <c r="N449" s="82">
        <v>2.3199999999999998</v>
      </c>
      <c r="O449" s="82">
        <v>7.28</v>
      </c>
      <c r="P449" s="148">
        <v>4.8099999999999996</v>
      </c>
      <c r="Q449" s="149">
        <v>4.8099999999999996</v>
      </c>
      <c r="R449" s="82">
        <v>0.11</v>
      </c>
      <c r="S449" s="148">
        <f t="shared" si="67"/>
        <v>5.1110282028582263</v>
      </c>
      <c r="T449" s="152"/>
      <c r="U449" s="102">
        <v>15600</v>
      </c>
      <c r="V449" s="85">
        <f t="shared" si="63"/>
        <v>0.41102820285822683</v>
      </c>
      <c r="W449" s="86">
        <v>1.74</v>
      </c>
      <c r="X449" s="86">
        <f t="shared" si="64"/>
        <v>2.29</v>
      </c>
      <c r="Y449" s="82">
        <v>0.08</v>
      </c>
      <c r="Z449" s="87">
        <v>5.47</v>
      </c>
      <c r="AA449" s="150">
        <v>0.02</v>
      </c>
      <c r="AB449" s="151"/>
      <c r="AC449" s="88">
        <v>0.25</v>
      </c>
      <c r="AD449" s="82">
        <v>0.24</v>
      </c>
    </row>
    <row r="450" spans="1:30" x14ac:dyDescent="0.25">
      <c r="A450" s="80">
        <v>57</v>
      </c>
      <c r="B450" s="99" t="s">
        <v>122</v>
      </c>
      <c r="C450" s="100">
        <v>20</v>
      </c>
      <c r="D450" s="15">
        <v>1602</v>
      </c>
      <c r="E450" s="82">
        <v>32.4</v>
      </c>
      <c r="F450" s="82">
        <f t="shared" si="57"/>
        <v>32.139999999999993</v>
      </c>
      <c r="G450" s="82">
        <f t="shared" si="65"/>
        <v>33.425742821473158</v>
      </c>
      <c r="H450" s="82">
        <f t="shared" si="66"/>
        <v>33.675742821473158</v>
      </c>
      <c r="I450" s="83">
        <f t="shared" si="60"/>
        <v>104.00044437297188</v>
      </c>
      <c r="J450" s="82">
        <v>10.44</v>
      </c>
      <c r="K450" s="82">
        <v>6.59</v>
      </c>
      <c r="L450" s="82">
        <f t="shared" si="61"/>
        <v>10.879999999999999</v>
      </c>
      <c r="M450" s="82">
        <f t="shared" si="61"/>
        <v>7.03</v>
      </c>
      <c r="N450" s="82">
        <v>2.3199999999999998</v>
      </c>
      <c r="O450" s="82">
        <v>7.28</v>
      </c>
      <c r="P450" s="148">
        <v>4.8099999999999996</v>
      </c>
      <c r="Q450" s="149">
        <v>4.8099999999999996</v>
      </c>
      <c r="R450" s="82">
        <v>0.11</v>
      </c>
      <c r="S450" s="148">
        <f t="shared" si="67"/>
        <v>5.1057428214731582</v>
      </c>
      <c r="T450" s="152"/>
      <c r="U450" s="102">
        <v>7800</v>
      </c>
      <c r="V450" s="85">
        <f t="shared" si="63"/>
        <v>0.4057428214731586</v>
      </c>
      <c r="W450" s="86">
        <v>1.74</v>
      </c>
      <c r="X450" s="86">
        <f t="shared" si="64"/>
        <v>2.29</v>
      </c>
      <c r="Y450" s="82">
        <v>0.08</v>
      </c>
      <c r="Z450" s="87">
        <v>5.47</v>
      </c>
      <c r="AA450" s="150">
        <v>0.02</v>
      </c>
      <c r="AB450" s="151"/>
      <c r="AC450" s="88">
        <v>0.25</v>
      </c>
      <c r="AD450" s="82">
        <v>0.24</v>
      </c>
    </row>
    <row r="451" spans="1:30" x14ac:dyDescent="0.25">
      <c r="A451" s="80">
        <v>58</v>
      </c>
      <c r="B451" s="99" t="s">
        <v>122</v>
      </c>
      <c r="C451" s="100">
        <v>22</v>
      </c>
      <c r="D451" s="15">
        <v>3253.4</v>
      </c>
      <c r="E451" s="82">
        <v>32.4</v>
      </c>
      <c r="F451" s="82">
        <f t="shared" si="57"/>
        <v>32.139999999999993</v>
      </c>
      <c r="G451" s="82">
        <f t="shared" si="65"/>
        <v>33.427266244544164</v>
      </c>
      <c r="H451" s="82">
        <f t="shared" si="66"/>
        <v>33.677266244544164</v>
      </c>
      <c r="I451" s="83">
        <f t="shared" si="60"/>
        <v>104.00518433274478</v>
      </c>
      <c r="J451" s="82">
        <v>10.44</v>
      </c>
      <c r="K451" s="82">
        <v>6.59</v>
      </c>
      <c r="L451" s="82">
        <f t="shared" si="61"/>
        <v>10.879999999999999</v>
      </c>
      <c r="M451" s="82">
        <f t="shared" si="61"/>
        <v>7.03</v>
      </c>
      <c r="N451" s="82">
        <v>2.3199999999999998</v>
      </c>
      <c r="O451" s="82">
        <v>7.28</v>
      </c>
      <c r="P451" s="148">
        <v>4.8099999999999996</v>
      </c>
      <c r="Q451" s="149">
        <v>4.8099999999999996</v>
      </c>
      <c r="R451" s="82">
        <v>0.11</v>
      </c>
      <c r="S451" s="148">
        <f t="shared" si="67"/>
        <v>5.1072662445441681</v>
      </c>
      <c r="T451" s="152"/>
      <c r="U451" s="102">
        <v>15900</v>
      </c>
      <c r="V451" s="85">
        <f t="shared" si="63"/>
        <v>0.40726624454416921</v>
      </c>
      <c r="W451" s="86">
        <v>1.74</v>
      </c>
      <c r="X451" s="86">
        <f t="shared" si="64"/>
        <v>2.29</v>
      </c>
      <c r="Y451" s="82">
        <v>0.08</v>
      </c>
      <c r="Z451" s="87">
        <v>5.47</v>
      </c>
      <c r="AA451" s="150">
        <v>0.02</v>
      </c>
      <c r="AB451" s="151"/>
      <c r="AC451" s="88">
        <v>0.25</v>
      </c>
      <c r="AD451" s="82">
        <v>0.24</v>
      </c>
    </row>
    <row r="452" spans="1:30" x14ac:dyDescent="0.25">
      <c r="A452" s="80">
        <v>59</v>
      </c>
      <c r="B452" s="99" t="s">
        <v>122</v>
      </c>
      <c r="C452" s="100">
        <v>24</v>
      </c>
      <c r="D452" s="15">
        <v>1598</v>
      </c>
      <c r="E452" s="82">
        <v>32.39</v>
      </c>
      <c r="F452" s="82">
        <f t="shared" si="57"/>
        <v>32.139999999999993</v>
      </c>
      <c r="G452" s="82">
        <f t="shared" si="65"/>
        <v>33.458047559449312</v>
      </c>
      <c r="H452" s="82">
        <f t="shared" si="66"/>
        <v>33.698047559449314</v>
      </c>
      <c r="I452" s="83">
        <f t="shared" si="60"/>
        <v>104.10095693668113</v>
      </c>
      <c r="J452" s="82">
        <v>10.44</v>
      </c>
      <c r="K452" s="82">
        <v>6.59</v>
      </c>
      <c r="L452" s="82">
        <f t="shared" si="61"/>
        <v>10.879999999999999</v>
      </c>
      <c r="M452" s="82">
        <f t="shared" si="61"/>
        <v>7.03</v>
      </c>
      <c r="N452" s="82">
        <v>2.3199999999999998</v>
      </c>
      <c r="O452" s="82">
        <v>7.28</v>
      </c>
      <c r="P452" s="148">
        <v>4.8099999999999996</v>
      </c>
      <c r="Q452" s="149">
        <v>4.8099999999999996</v>
      </c>
      <c r="R452" s="82">
        <v>0.11</v>
      </c>
      <c r="S452" s="148">
        <f t="shared" si="67"/>
        <v>5.1380475594493111</v>
      </c>
      <c r="T452" s="152"/>
      <c r="U452" s="102">
        <v>8400</v>
      </c>
      <c r="V452" s="85">
        <f t="shared" si="63"/>
        <v>0.43804755944931162</v>
      </c>
      <c r="W452" s="86">
        <v>1.74</v>
      </c>
      <c r="X452" s="86">
        <f t="shared" si="64"/>
        <v>2.29</v>
      </c>
      <c r="Y452" s="82">
        <v>0.08</v>
      </c>
      <c r="Z452" s="87">
        <v>5.47</v>
      </c>
      <c r="AA452" s="150">
        <v>0.02</v>
      </c>
      <c r="AB452" s="151"/>
      <c r="AC452" s="88">
        <v>0.24</v>
      </c>
      <c r="AD452" s="82">
        <v>0.23</v>
      </c>
    </row>
    <row r="453" spans="1:30" x14ac:dyDescent="0.25">
      <c r="A453" s="80">
        <v>60</v>
      </c>
      <c r="B453" s="99" t="s">
        <v>122</v>
      </c>
      <c r="C453" s="100">
        <v>26</v>
      </c>
      <c r="D453" s="15">
        <v>3229</v>
      </c>
      <c r="E453" s="82">
        <v>32.4</v>
      </c>
      <c r="F453" s="82">
        <f t="shared" si="57"/>
        <v>32.139999999999993</v>
      </c>
      <c r="G453" s="82">
        <f t="shared" si="65"/>
        <v>33.422601424589651</v>
      </c>
      <c r="H453" s="82">
        <f t="shared" si="66"/>
        <v>33.672601424589651</v>
      </c>
      <c r="I453" s="83">
        <f t="shared" si="60"/>
        <v>103.990670269414</v>
      </c>
      <c r="J453" s="82">
        <v>10.44</v>
      </c>
      <c r="K453" s="82">
        <v>6.59</v>
      </c>
      <c r="L453" s="82">
        <f t="shared" si="61"/>
        <v>10.879999999999999</v>
      </c>
      <c r="M453" s="82">
        <f t="shared" si="61"/>
        <v>7.03</v>
      </c>
      <c r="N453" s="82">
        <v>2.3199999999999998</v>
      </c>
      <c r="O453" s="82">
        <v>7.28</v>
      </c>
      <c r="P453" s="148">
        <v>4.8099999999999996</v>
      </c>
      <c r="Q453" s="149">
        <v>4.8099999999999996</v>
      </c>
      <c r="R453" s="82">
        <v>0.11</v>
      </c>
      <c r="S453" s="148">
        <f t="shared" si="67"/>
        <v>5.1026014245896558</v>
      </c>
      <c r="T453" s="152"/>
      <c r="U453" s="102">
        <v>15600</v>
      </c>
      <c r="V453" s="85">
        <f t="shared" si="63"/>
        <v>0.40260142458965625</v>
      </c>
      <c r="W453" s="86">
        <v>1.74</v>
      </c>
      <c r="X453" s="86">
        <f t="shared" si="64"/>
        <v>2.29</v>
      </c>
      <c r="Y453" s="82">
        <v>0.08</v>
      </c>
      <c r="Z453" s="87">
        <v>5.47</v>
      </c>
      <c r="AA453" s="150">
        <v>0.02</v>
      </c>
      <c r="AB453" s="151"/>
      <c r="AC453" s="88">
        <v>0.25</v>
      </c>
      <c r="AD453" s="82">
        <v>0.24</v>
      </c>
    </row>
    <row r="454" spans="1:30" x14ac:dyDescent="0.25">
      <c r="A454" s="80">
        <v>61</v>
      </c>
      <c r="B454" s="99" t="s">
        <v>123</v>
      </c>
      <c r="C454" s="100">
        <v>8</v>
      </c>
      <c r="D454" s="15">
        <v>142</v>
      </c>
      <c r="E454" s="82">
        <v>32.15</v>
      </c>
      <c r="F454" s="82">
        <f t="shared" si="57"/>
        <v>32.139999999999993</v>
      </c>
      <c r="G454" s="82">
        <f t="shared" si="65"/>
        <v>33.665539906103284</v>
      </c>
      <c r="H454" s="82">
        <f t="shared" si="66"/>
        <v>33.665539906103284</v>
      </c>
      <c r="I454" s="83">
        <f t="shared" si="60"/>
        <v>104.74654606752736</v>
      </c>
      <c r="J454" s="82">
        <v>10.44</v>
      </c>
      <c r="K454" s="82">
        <v>6.59</v>
      </c>
      <c r="L454" s="82">
        <f t="shared" si="61"/>
        <v>10.879999999999999</v>
      </c>
      <c r="M454" s="82">
        <f t="shared" si="61"/>
        <v>7.03</v>
      </c>
      <c r="N454" s="82">
        <v>2.3199999999999998</v>
      </c>
      <c r="O454" s="82">
        <v>7.28</v>
      </c>
      <c r="P454" s="148">
        <v>4.8099999999999996</v>
      </c>
      <c r="Q454" s="149">
        <v>4.8099999999999996</v>
      </c>
      <c r="R454" s="82">
        <v>0.11</v>
      </c>
      <c r="S454" s="148">
        <f t="shared" si="67"/>
        <v>5.3455399061032853</v>
      </c>
      <c r="T454" s="152"/>
      <c r="U454" s="102">
        <v>1100</v>
      </c>
      <c r="V454" s="85">
        <f t="shared" si="63"/>
        <v>0.64553990610328638</v>
      </c>
      <c r="W454" s="86">
        <v>1.74</v>
      </c>
      <c r="X454" s="86">
        <f t="shared" si="64"/>
        <v>2.29</v>
      </c>
      <c r="Y454" s="82">
        <v>0.08</v>
      </c>
      <c r="Z454" s="87">
        <v>5.47</v>
      </c>
      <c r="AA454" s="150">
        <v>0.01</v>
      </c>
      <c r="AB454" s="151"/>
      <c r="AC454" s="88"/>
      <c r="AD454" s="82"/>
    </row>
    <row r="455" spans="1:30" x14ac:dyDescent="0.25">
      <c r="A455" s="80">
        <v>62</v>
      </c>
      <c r="B455" s="99" t="s">
        <v>123</v>
      </c>
      <c r="C455" s="100">
        <v>10</v>
      </c>
      <c r="D455" s="15">
        <v>123</v>
      </c>
      <c r="E455" s="82">
        <v>32.159999999999997</v>
      </c>
      <c r="F455" s="82">
        <f t="shared" si="57"/>
        <v>32.139999999999993</v>
      </c>
      <c r="G455" s="82">
        <f t="shared" si="65"/>
        <v>33.765257452574524</v>
      </c>
      <c r="H455" s="82">
        <f t="shared" si="66"/>
        <v>33.765257452574524</v>
      </c>
      <c r="I455" s="83">
        <f t="shared" si="60"/>
        <v>105.05680601298859</v>
      </c>
      <c r="J455" s="82">
        <v>10.44</v>
      </c>
      <c r="K455" s="82">
        <v>6.59</v>
      </c>
      <c r="L455" s="82">
        <f t="shared" si="61"/>
        <v>10.879999999999999</v>
      </c>
      <c r="M455" s="82">
        <f t="shared" si="61"/>
        <v>7.03</v>
      </c>
      <c r="N455" s="82">
        <v>2.3199999999999998</v>
      </c>
      <c r="O455" s="82">
        <v>7.28</v>
      </c>
      <c r="P455" s="148">
        <v>4.8099999999999996</v>
      </c>
      <c r="Q455" s="149">
        <v>4.8099999999999996</v>
      </c>
      <c r="R455" s="82">
        <v>0.11</v>
      </c>
      <c r="S455" s="148">
        <f t="shared" si="67"/>
        <v>5.4452574525745252</v>
      </c>
      <c r="T455" s="152"/>
      <c r="U455" s="102">
        <v>1100</v>
      </c>
      <c r="V455" s="85">
        <f t="shared" si="63"/>
        <v>0.7452574525745258</v>
      </c>
      <c r="W455" s="86">
        <v>1.74</v>
      </c>
      <c r="X455" s="86">
        <f t="shared" si="64"/>
        <v>2.29</v>
      </c>
      <c r="Y455" s="82">
        <v>0.08</v>
      </c>
      <c r="Z455" s="87">
        <v>5.47</v>
      </c>
      <c r="AA455" s="150">
        <v>0.02</v>
      </c>
      <c r="AB455" s="151"/>
      <c r="AC455" s="88"/>
      <c r="AD455" s="82"/>
    </row>
    <row r="456" spans="1:30" x14ac:dyDescent="0.25">
      <c r="A456" s="80">
        <v>63</v>
      </c>
      <c r="B456" s="99" t="s">
        <v>123</v>
      </c>
      <c r="C456" s="100">
        <v>18</v>
      </c>
      <c r="D456" s="15">
        <v>299.2</v>
      </c>
      <c r="E456" s="82">
        <v>32.33</v>
      </c>
      <c r="F456" s="82">
        <f t="shared" si="57"/>
        <v>32.139999999999993</v>
      </c>
      <c r="G456" s="82">
        <f t="shared" si="65"/>
        <v>34.078377896613191</v>
      </c>
      <c r="H456" s="82">
        <f t="shared" si="66"/>
        <v>34.268377896613188</v>
      </c>
      <c r="I456" s="83">
        <f t="shared" si="60"/>
        <v>106.0310451045837</v>
      </c>
      <c r="J456" s="82">
        <v>10.44</v>
      </c>
      <c r="K456" s="82">
        <v>6.59</v>
      </c>
      <c r="L456" s="82">
        <f t="shared" si="61"/>
        <v>10.879999999999999</v>
      </c>
      <c r="M456" s="82">
        <f t="shared" si="61"/>
        <v>7.03</v>
      </c>
      <c r="N456" s="82">
        <v>2.3199999999999998</v>
      </c>
      <c r="O456" s="82">
        <v>7.28</v>
      </c>
      <c r="P456" s="148">
        <v>4.8099999999999996</v>
      </c>
      <c r="Q456" s="149">
        <v>4.8099999999999996</v>
      </c>
      <c r="R456" s="82">
        <v>0.11</v>
      </c>
      <c r="S456" s="148">
        <f t="shared" si="67"/>
        <v>5.7583778966131902</v>
      </c>
      <c r="T456" s="152"/>
      <c r="U456" s="102">
        <v>3800</v>
      </c>
      <c r="V456" s="85">
        <f t="shared" si="63"/>
        <v>1.0583778966131907</v>
      </c>
      <c r="W456" s="86">
        <v>1.74</v>
      </c>
      <c r="X456" s="86">
        <f t="shared" si="64"/>
        <v>2.29</v>
      </c>
      <c r="Y456" s="82">
        <v>0.08</v>
      </c>
      <c r="Z456" s="87">
        <v>5.47</v>
      </c>
      <c r="AA456" s="150">
        <v>0.01</v>
      </c>
      <c r="AB456" s="151"/>
      <c r="AC456" s="88">
        <v>0.19</v>
      </c>
      <c r="AD456" s="82">
        <v>0.18</v>
      </c>
    </row>
    <row r="457" spans="1:30" x14ac:dyDescent="0.25">
      <c r="A457" s="80">
        <v>64</v>
      </c>
      <c r="B457" s="99" t="s">
        <v>123</v>
      </c>
      <c r="C457" s="100">
        <v>20</v>
      </c>
      <c r="D457" s="15">
        <v>309.89999999999998</v>
      </c>
      <c r="E457" s="82">
        <v>32.32</v>
      </c>
      <c r="F457" s="82">
        <f t="shared" si="57"/>
        <v>32.139999999999993</v>
      </c>
      <c r="G457" s="82">
        <f t="shared" si="65"/>
        <v>33.665369474023876</v>
      </c>
      <c r="H457" s="82">
        <f t="shared" si="66"/>
        <v>33.845369474023876</v>
      </c>
      <c r="I457" s="83">
        <f t="shared" si="60"/>
        <v>104.7460157872554</v>
      </c>
      <c r="J457" s="82">
        <v>10.44</v>
      </c>
      <c r="K457" s="82">
        <v>6.59</v>
      </c>
      <c r="L457" s="82">
        <f t="shared" si="61"/>
        <v>10.879999999999999</v>
      </c>
      <c r="M457" s="82">
        <f t="shared" si="61"/>
        <v>7.03</v>
      </c>
      <c r="N457" s="82">
        <v>2.3199999999999998</v>
      </c>
      <c r="O457" s="82">
        <v>7.28</v>
      </c>
      <c r="P457" s="148">
        <v>4.8099999999999996</v>
      </c>
      <c r="Q457" s="149">
        <v>4.8099999999999996</v>
      </c>
      <c r="R457" s="82">
        <v>0.11</v>
      </c>
      <c r="S457" s="148">
        <f t="shared" si="67"/>
        <v>5.3453694740238777</v>
      </c>
      <c r="T457" s="152"/>
      <c r="U457" s="102">
        <v>2400</v>
      </c>
      <c r="V457" s="85">
        <f t="shared" si="63"/>
        <v>0.64536947402387879</v>
      </c>
      <c r="W457" s="86">
        <v>1.74</v>
      </c>
      <c r="X457" s="86">
        <f t="shared" si="64"/>
        <v>2.29</v>
      </c>
      <c r="Y457" s="82">
        <v>0.08</v>
      </c>
      <c r="Z457" s="87">
        <v>5.47</v>
      </c>
      <c r="AA457" s="150">
        <v>0.01</v>
      </c>
      <c r="AB457" s="151"/>
      <c r="AC457" s="88">
        <v>0.18</v>
      </c>
      <c r="AD457" s="82">
        <v>0.17</v>
      </c>
    </row>
    <row r="458" spans="1:30" x14ac:dyDescent="0.25">
      <c r="A458" s="80">
        <v>65</v>
      </c>
      <c r="B458" s="99" t="s">
        <v>123</v>
      </c>
      <c r="C458" s="100">
        <v>24</v>
      </c>
      <c r="D458" s="15">
        <v>297.5</v>
      </c>
      <c r="E458" s="82">
        <v>32.479999999999997</v>
      </c>
      <c r="F458" s="82">
        <f t="shared" ref="F458:F484" si="68">J458+N458+O458+P458+W458+Y458+Z458</f>
        <v>32.139999999999993</v>
      </c>
      <c r="G458" s="82">
        <f t="shared" ref="G458:G484" si="69">L458+N458+O458+S458+X458+Y458+Z458</f>
        <v>33.692268907563026</v>
      </c>
      <c r="H458" s="82">
        <f t="shared" ref="H458:H484" si="70">L458+N458+O458+S458+X458+Y458+Z458+AC458</f>
        <v>34.032268907563029</v>
      </c>
      <c r="I458" s="83">
        <f t="shared" ref="I458:I484" si="71">G458/F458*100</f>
        <v>104.82971035333861</v>
      </c>
      <c r="J458" s="82">
        <v>10.44</v>
      </c>
      <c r="K458" s="82">
        <v>6.59</v>
      </c>
      <c r="L458" s="82">
        <f t="shared" ref="L458:M484" si="72">J458+0.44</f>
        <v>10.879999999999999</v>
      </c>
      <c r="M458" s="82">
        <f t="shared" si="72"/>
        <v>7.03</v>
      </c>
      <c r="N458" s="82">
        <v>2.3199999999999998</v>
      </c>
      <c r="O458" s="82">
        <v>7.28</v>
      </c>
      <c r="P458" s="148">
        <v>4.8099999999999996</v>
      </c>
      <c r="Q458" s="149">
        <v>4.8099999999999996</v>
      </c>
      <c r="R458" s="82">
        <v>0.11</v>
      </c>
      <c r="S458" s="148">
        <f t="shared" ref="S458:S484" si="73">P458-R458+V458</f>
        <v>5.3722689075630248</v>
      </c>
      <c r="T458" s="152"/>
      <c r="U458" s="102">
        <v>2400</v>
      </c>
      <c r="V458" s="85">
        <f t="shared" ref="V458:V484" si="74">U458/D458/12</f>
        <v>0.67226890756302515</v>
      </c>
      <c r="W458" s="86">
        <v>1.74</v>
      </c>
      <c r="X458" s="86">
        <f t="shared" ref="X458:X484" si="75">W458+0.55</f>
        <v>2.29</v>
      </c>
      <c r="Y458" s="82">
        <v>0.08</v>
      </c>
      <c r="Z458" s="87">
        <v>5.47</v>
      </c>
      <c r="AA458" s="150">
        <v>0.02</v>
      </c>
      <c r="AB458" s="151"/>
      <c r="AC458" s="88">
        <v>0.34</v>
      </c>
      <c r="AD458" s="82">
        <v>0.32</v>
      </c>
    </row>
    <row r="459" spans="1:30" x14ac:dyDescent="0.25">
      <c r="A459" s="80">
        <v>66</v>
      </c>
      <c r="B459" s="99" t="s">
        <v>123</v>
      </c>
      <c r="C459" s="100">
        <v>26</v>
      </c>
      <c r="D459" s="15">
        <v>300.5</v>
      </c>
      <c r="E459" s="82">
        <v>32.479999999999997</v>
      </c>
      <c r="F459" s="82">
        <f t="shared" si="68"/>
        <v>32.139999999999993</v>
      </c>
      <c r="G459" s="82">
        <f t="shared" si="69"/>
        <v>33.685557404326119</v>
      </c>
      <c r="H459" s="82">
        <f t="shared" si="70"/>
        <v>34.015557404326117</v>
      </c>
      <c r="I459" s="83">
        <f t="shared" si="71"/>
        <v>104.80882826486038</v>
      </c>
      <c r="J459" s="82">
        <v>10.44</v>
      </c>
      <c r="K459" s="82">
        <v>6.59</v>
      </c>
      <c r="L459" s="82">
        <f t="shared" si="72"/>
        <v>10.879999999999999</v>
      </c>
      <c r="M459" s="82">
        <f t="shared" si="72"/>
        <v>7.03</v>
      </c>
      <c r="N459" s="82">
        <v>2.3199999999999998</v>
      </c>
      <c r="O459" s="82">
        <v>7.28</v>
      </c>
      <c r="P459" s="148">
        <v>4.8099999999999996</v>
      </c>
      <c r="Q459" s="149">
        <v>4.8099999999999996</v>
      </c>
      <c r="R459" s="82">
        <v>0.11</v>
      </c>
      <c r="S459" s="148">
        <f t="shared" si="73"/>
        <v>5.3655574043261227</v>
      </c>
      <c r="T459" s="152"/>
      <c r="U459" s="102">
        <v>2400</v>
      </c>
      <c r="V459" s="85">
        <f t="shared" si="74"/>
        <v>0.66555740432612309</v>
      </c>
      <c r="W459" s="86">
        <v>1.74</v>
      </c>
      <c r="X459" s="86">
        <f t="shared" si="75"/>
        <v>2.29</v>
      </c>
      <c r="Y459" s="82">
        <v>0.08</v>
      </c>
      <c r="Z459" s="87">
        <v>5.47</v>
      </c>
      <c r="AA459" s="150">
        <v>0.02</v>
      </c>
      <c r="AB459" s="151"/>
      <c r="AC459" s="88">
        <v>0.33</v>
      </c>
      <c r="AD459" s="82">
        <v>0.32</v>
      </c>
    </row>
    <row r="460" spans="1:30" x14ac:dyDescent="0.25">
      <c r="A460" s="80">
        <v>67</v>
      </c>
      <c r="B460" s="99" t="s">
        <v>123</v>
      </c>
      <c r="C460" s="100">
        <v>28</v>
      </c>
      <c r="D460" s="15">
        <v>298.7</v>
      </c>
      <c r="E460" s="82">
        <v>32.5</v>
      </c>
      <c r="F460" s="82">
        <f t="shared" si="68"/>
        <v>32.139999999999993</v>
      </c>
      <c r="G460" s="82">
        <f t="shared" si="69"/>
        <v>33.689568128557077</v>
      </c>
      <c r="H460" s="82">
        <f t="shared" si="70"/>
        <v>34.049568128557077</v>
      </c>
      <c r="I460" s="83">
        <f t="shared" si="71"/>
        <v>104.82130718281606</v>
      </c>
      <c r="J460" s="82">
        <v>10.44</v>
      </c>
      <c r="K460" s="82">
        <v>6.59</v>
      </c>
      <c r="L460" s="82">
        <f t="shared" si="72"/>
        <v>10.879999999999999</v>
      </c>
      <c r="M460" s="82">
        <f t="shared" si="72"/>
        <v>7.03</v>
      </c>
      <c r="N460" s="82">
        <v>2.3199999999999998</v>
      </c>
      <c r="O460" s="82">
        <v>7.28</v>
      </c>
      <c r="P460" s="148">
        <v>4.8099999999999996</v>
      </c>
      <c r="Q460" s="149">
        <v>4.8099999999999996</v>
      </c>
      <c r="R460" s="82">
        <v>0.11</v>
      </c>
      <c r="S460" s="148">
        <f t="shared" si="73"/>
        <v>5.3695681285570798</v>
      </c>
      <c r="T460" s="152"/>
      <c r="U460" s="102">
        <v>2400</v>
      </c>
      <c r="V460" s="85">
        <f t="shared" si="74"/>
        <v>0.66956812855708081</v>
      </c>
      <c r="W460" s="86">
        <v>1.74</v>
      </c>
      <c r="X460" s="86">
        <f t="shared" si="75"/>
        <v>2.29</v>
      </c>
      <c r="Y460" s="82">
        <v>0.08</v>
      </c>
      <c r="Z460" s="87">
        <v>5.47</v>
      </c>
      <c r="AA460" s="150">
        <v>0.02</v>
      </c>
      <c r="AB460" s="151"/>
      <c r="AC460" s="88">
        <v>0.36</v>
      </c>
      <c r="AD460" s="82">
        <v>0.34</v>
      </c>
    </row>
    <row r="461" spans="1:30" x14ac:dyDescent="0.25">
      <c r="A461" s="80">
        <v>68</v>
      </c>
      <c r="B461" s="99" t="s">
        <v>123</v>
      </c>
      <c r="C461" s="100" t="s">
        <v>99</v>
      </c>
      <c r="D461" s="15">
        <v>161</v>
      </c>
      <c r="E461" s="82">
        <v>32.18</v>
      </c>
      <c r="F461" s="82">
        <f t="shared" si="68"/>
        <v>32.139999999999993</v>
      </c>
      <c r="G461" s="82">
        <f t="shared" si="69"/>
        <v>34.417515527950307</v>
      </c>
      <c r="H461" s="82">
        <f t="shared" si="70"/>
        <v>34.417515527950307</v>
      </c>
      <c r="I461" s="83">
        <f t="shared" si="71"/>
        <v>107.08623375217894</v>
      </c>
      <c r="J461" s="82">
        <v>10.44</v>
      </c>
      <c r="K461" s="82">
        <v>6.59</v>
      </c>
      <c r="L461" s="82">
        <f t="shared" si="72"/>
        <v>10.879999999999999</v>
      </c>
      <c r="M461" s="82">
        <f t="shared" si="72"/>
        <v>7.03</v>
      </c>
      <c r="N461" s="82">
        <v>2.3199999999999998</v>
      </c>
      <c r="O461" s="82">
        <v>7.28</v>
      </c>
      <c r="P461" s="148">
        <v>4.8099999999999996</v>
      </c>
      <c r="Q461" s="149">
        <v>4.8099999999999996</v>
      </c>
      <c r="R461" s="82">
        <v>0.11</v>
      </c>
      <c r="S461" s="148">
        <f t="shared" si="73"/>
        <v>6.0975155279503097</v>
      </c>
      <c r="T461" s="152"/>
      <c r="U461" s="102">
        <v>2700</v>
      </c>
      <c r="V461" s="85">
        <f t="shared" si="74"/>
        <v>1.3975155279503104</v>
      </c>
      <c r="W461" s="86">
        <v>1.74</v>
      </c>
      <c r="X461" s="86">
        <f t="shared" si="75"/>
        <v>2.29</v>
      </c>
      <c r="Y461" s="82">
        <v>0.08</v>
      </c>
      <c r="Z461" s="87">
        <v>5.47</v>
      </c>
      <c r="AA461" s="150">
        <v>0.04</v>
      </c>
      <c r="AB461" s="151"/>
      <c r="AC461" s="88"/>
      <c r="AD461" s="82"/>
    </row>
    <row r="462" spans="1:30" x14ac:dyDescent="0.25">
      <c r="A462" s="80">
        <v>69</v>
      </c>
      <c r="B462" s="99" t="s">
        <v>46</v>
      </c>
      <c r="C462" s="100">
        <v>1</v>
      </c>
      <c r="D462" s="15">
        <v>3011.1</v>
      </c>
      <c r="E462" s="82">
        <v>32.47</v>
      </c>
      <c r="F462" s="82">
        <f t="shared" si="68"/>
        <v>32.139999999999993</v>
      </c>
      <c r="G462" s="82">
        <f t="shared" si="69"/>
        <v>33.318894091860116</v>
      </c>
      <c r="H462" s="82">
        <f t="shared" si="70"/>
        <v>33.648894091860114</v>
      </c>
      <c r="I462" s="83">
        <f t="shared" si="71"/>
        <v>103.66799655214724</v>
      </c>
      <c r="J462" s="82">
        <v>10.44</v>
      </c>
      <c r="K462" s="82">
        <v>6.59</v>
      </c>
      <c r="L462" s="82">
        <f t="shared" si="72"/>
        <v>10.879999999999999</v>
      </c>
      <c r="M462" s="82">
        <f t="shared" si="72"/>
        <v>7.03</v>
      </c>
      <c r="N462" s="82">
        <v>2.3199999999999998</v>
      </c>
      <c r="O462" s="82">
        <v>7.28</v>
      </c>
      <c r="P462" s="148">
        <v>4.8099999999999996</v>
      </c>
      <c r="Q462" s="149">
        <v>4.8099999999999996</v>
      </c>
      <c r="R462" s="82">
        <v>0.11</v>
      </c>
      <c r="S462" s="148">
        <f t="shared" si="73"/>
        <v>4.9988940918601168</v>
      </c>
      <c r="T462" s="152"/>
      <c r="U462" s="102">
        <v>10800</v>
      </c>
      <c r="V462" s="85">
        <f t="shared" si="74"/>
        <v>0.29889409186011756</v>
      </c>
      <c r="W462" s="86">
        <v>1.74</v>
      </c>
      <c r="X462" s="86">
        <f t="shared" si="75"/>
        <v>2.29</v>
      </c>
      <c r="Y462" s="82">
        <v>0.08</v>
      </c>
      <c r="Z462" s="87">
        <v>5.47</v>
      </c>
      <c r="AA462" s="150">
        <v>0.02</v>
      </c>
      <c r="AB462" s="151"/>
      <c r="AC462" s="88">
        <v>0.33</v>
      </c>
      <c r="AD462" s="82">
        <v>0.31</v>
      </c>
    </row>
    <row r="463" spans="1:30" x14ac:dyDescent="0.25">
      <c r="A463" s="80">
        <v>70</v>
      </c>
      <c r="B463" s="99" t="s">
        <v>46</v>
      </c>
      <c r="C463" s="100">
        <v>3</v>
      </c>
      <c r="D463" s="15">
        <v>678.5</v>
      </c>
      <c r="E463" s="82">
        <v>32.69</v>
      </c>
      <c r="F463" s="82">
        <f t="shared" si="68"/>
        <v>32.139999999999993</v>
      </c>
      <c r="G463" s="82">
        <f t="shared" si="69"/>
        <v>33.535843773028738</v>
      </c>
      <c r="H463" s="82">
        <f t="shared" si="70"/>
        <v>34.075843773028737</v>
      </c>
      <c r="I463" s="83">
        <f t="shared" si="71"/>
        <v>104.34301111707762</v>
      </c>
      <c r="J463" s="82">
        <v>10.44</v>
      </c>
      <c r="K463" s="82">
        <v>6.59</v>
      </c>
      <c r="L463" s="82">
        <f t="shared" si="72"/>
        <v>10.879999999999999</v>
      </c>
      <c r="M463" s="82">
        <f t="shared" si="72"/>
        <v>7.03</v>
      </c>
      <c r="N463" s="82">
        <v>2.3199999999999998</v>
      </c>
      <c r="O463" s="82">
        <v>7.28</v>
      </c>
      <c r="P463" s="148">
        <v>4.8099999999999996</v>
      </c>
      <c r="Q463" s="149">
        <v>4.8099999999999996</v>
      </c>
      <c r="R463" s="82">
        <v>0.11</v>
      </c>
      <c r="S463" s="148">
        <f t="shared" si="73"/>
        <v>5.2158437730287392</v>
      </c>
      <c r="T463" s="152"/>
      <c r="U463" s="102">
        <v>4200</v>
      </c>
      <c r="V463" s="85">
        <f t="shared" si="74"/>
        <v>0.51584377302873985</v>
      </c>
      <c r="W463" s="86">
        <v>1.74</v>
      </c>
      <c r="X463" s="86">
        <f t="shared" si="75"/>
        <v>2.29</v>
      </c>
      <c r="Y463" s="82">
        <v>0.08</v>
      </c>
      <c r="Z463" s="87">
        <v>5.47</v>
      </c>
      <c r="AA463" s="150">
        <v>0.03</v>
      </c>
      <c r="AB463" s="151"/>
      <c r="AC463" s="88">
        <v>0.54</v>
      </c>
      <c r="AD463" s="82">
        <v>0.52</v>
      </c>
    </row>
    <row r="464" spans="1:30" x14ac:dyDescent="0.25">
      <c r="A464" s="80">
        <v>71</v>
      </c>
      <c r="B464" s="99" t="s">
        <v>46</v>
      </c>
      <c r="C464" s="100">
        <v>5</v>
      </c>
      <c r="D464" s="15">
        <v>675</v>
      </c>
      <c r="E464" s="82">
        <v>32.700000000000003</v>
      </c>
      <c r="F464" s="82">
        <f t="shared" si="68"/>
        <v>32.139999999999993</v>
      </c>
      <c r="G464" s="82">
        <f t="shared" si="69"/>
        <v>33.538518518518515</v>
      </c>
      <c r="H464" s="82">
        <f t="shared" si="70"/>
        <v>34.078518518518514</v>
      </c>
      <c r="I464" s="83">
        <f t="shared" si="71"/>
        <v>104.35133328723872</v>
      </c>
      <c r="J464" s="82">
        <v>10.44</v>
      </c>
      <c r="K464" s="82">
        <v>6.59</v>
      </c>
      <c r="L464" s="82">
        <f t="shared" si="72"/>
        <v>10.879999999999999</v>
      </c>
      <c r="M464" s="82">
        <f t="shared" si="72"/>
        <v>7.03</v>
      </c>
      <c r="N464" s="82">
        <v>2.3199999999999998</v>
      </c>
      <c r="O464" s="82">
        <v>7.28</v>
      </c>
      <c r="P464" s="148">
        <v>4.8099999999999996</v>
      </c>
      <c r="Q464" s="149">
        <v>4.8099999999999996</v>
      </c>
      <c r="R464" s="82">
        <v>0.11</v>
      </c>
      <c r="S464" s="148">
        <f t="shared" si="73"/>
        <v>5.2185185185185174</v>
      </c>
      <c r="T464" s="152"/>
      <c r="U464" s="102">
        <v>4200</v>
      </c>
      <c r="V464" s="85">
        <f t="shared" si="74"/>
        <v>0.51851851851851849</v>
      </c>
      <c r="W464" s="86">
        <v>1.74</v>
      </c>
      <c r="X464" s="86">
        <f t="shared" si="75"/>
        <v>2.29</v>
      </c>
      <c r="Y464" s="82">
        <v>0.08</v>
      </c>
      <c r="Z464" s="87">
        <v>5.47</v>
      </c>
      <c r="AA464" s="150">
        <v>0.04</v>
      </c>
      <c r="AB464" s="151"/>
      <c r="AC464" s="88">
        <v>0.54</v>
      </c>
      <c r="AD464" s="82">
        <v>0.52</v>
      </c>
    </row>
    <row r="465" spans="1:30" x14ac:dyDescent="0.25">
      <c r="A465" s="80">
        <v>72</v>
      </c>
      <c r="B465" s="99" t="s">
        <v>46</v>
      </c>
      <c r="C465" s="100">
        <v>6</v>
      </c>
      <c r="D465" s="44">
        <v>2578.9</v>
      </c>
      <c r="E465" s="82">
        <v>32.39</v>
      </c>
      <c r="F465" s="82">
        <f t="shared" si="68"/>
        <v>32.139999999999993</v>
      </c>
      <c r="G465" s="82">
        <f t="shared" si="69"/>
        <v>33.60616722892189</v>
      </c>
      <c r="H465" s="82">
        <f t="shared" si="70"/>
        <v>33.846167228921892</v>
      </c>
      <c r="I465" s="83">
        <f t="shared" si="71"/>
        <v>104.56181465128158</v>
      </c>
      <c r="J465" s="82">
        <v>10.44</v>
      </c>
      <c r="K465" s="82">
        <v>6.59</v>
      </c>
      <c r="L465" s="82">
        <f t="shared" si="72"/>
        <v>10.879999999999999</v>
      </c>
      <c r="M465" s="82">
        <f t="shared" si="72"/>
        <v>7.03</v>
      </c>
      <c r="N465" s="82">
        <v>2.3199999999999998</v>
      </c>
      <c r="O465" s="82">
        <v>7.28</v>
      </c>
      <c r="P465" s="148">
        <v>4.8099999999999996</v>
      </c>
      <c r="Q465" s="149">
        <v>4.8099999999999996</v>
      </c>
      <c r="R465" s="82">
        <v>0.11</v>
      </c>
      <c r="S465" s="148">
        <f t="shared" si="73"/>
        <v>5.2861672289218911</v>
      </c>
      <c r="T465" s="152"/>
      <c r="U465" s="102">
        <v>18140</v>
      </c>
      <c r="V465" s="85">
        <f t="shared" si="74"/>
        <v>0.58616722892189177</v>
      </c>
      <c r="W465" s="86">
        <v>1.74</v>
      </c>
      <c r="X465" s="86">
        <f t="shared" si="75"/>
        <v>2.29</v>
      </c>
      <c r="Y465" s="82">
        <v>0.08</v>
      </c>
      <c r="Z465" s="87">
        <v>5.47</v>
      </c>
      <c r="AA465" s="150">
        <v>0.02</v>
      </c>
      <c r="AB465" s="151"/>
      <c r="AC465" s="88">
        <v>0.24</v>
      </c>
      <c r="AD465" s="82">
        <v>0.23</v>
      </c>
    </row>
    <row r="466" spans="1:30" x14ac:dyDescent="0.25">
      <c r="A466" s="80">
        <v>73</v>
      </c>
      <c r="B466" s="99" t="s">
        <v>46</v>
      </c>
      <c r="C466" s="100">
        <v>8</v>
      </c>
      <c r="D466" s="44">
        <v>2524.6999999999998</v>
      </c>
      <c r="E466" s="82">
        <v>32.5</v>
      </c>
      <c r="F466" s="82">
        <f t="shared" si="68"/>
        <v>32.139999999999993</v>
      </c>
      <c r="G466" s="82">
        <f t="shared" si="69"/>
        <v>33.620401367819277</v>
      </c>
      <c r="H466" s="82">
        <f t="shared" si="70"/>
        <v>33.980401367819276</v>
      </c>
      <c r="I466" s="83">
        <f t="shared" si="71"/>
        <v>104.60610257566671</v>
      </c>
      <c r="J466" s="82">
        <v>10.44</v>
      </c>
      <c r="K466" s="82">
        <v>6.59</v>
      </c>
      <c r="L466" s="82">
        <f t="shared" si="72"/>
        <v>10.879999999999999</v>
      </c>
      <c r="M466" s="82">
        <f t="shared" si="72"/>
        <v>7.03</v>
      </c>
      <c r="N466" s="82">
        <v>2.3199999999999998</v>
      </c>
      <c r="O466" s="82">
        <v>7.28</v>
      </c>
      <c r="P466" s="148">
        <v>4.8099999999999996</v>
      </c>
      <c r="Q466" s="149">
        <v>4.8099999999999996</v>
      </c>
      <c r="R466" s="82">
        <v>0.11</v>
      </c>
      <c r="S466" s="148">
        <f t="shared" si="73"/>
        <v>5.3004013678192781</v>
      </c>
      <c r="T466" s="152"/>
      <c r="U466" s="102">
        <v>18190</v>
      </c>
      <c r="V466" s="85">
        <f t="shared" si="74"/>
        <v>0.60040136781927889</v>
      </c>
      <c r="W466" s="86">
        <v>1.74</v>
      </c>
      <c r="X466" s="86">
        <f t="shared" si="75"/>
        <v>2.29</v>
      </c>
      <c r="Y466" s="82">
        <v>0.08</v>
      </c>
      <c r="Z466" s="87">
        <v>5.47</v>
      </c>
      <c r="AA466" s="150">
        <v>0.02</v>
      </c>
      <c r="AB466" s="151"/>
      <c r="AC466" s="88">
        <v>0.36</v>
      </c>
      <c r="AD466" s="82">
        <v>0.34</v>
      </c>
    </row>
    <row r="467" spans="1:30" x14ac:dyDescent="0.25">
      <c r="A467" s="80">
        <v>74</v>
      </c>
      <c r="B467" s="99" t="s">
        <v>46</v>
      </c>
      <c r="C467" s="100">
        <v>9</v>
      </c>
      <c r="D467" s="44">
        <v>667</v>
      </c>
      <c r="E467" s="82">
        <v>32.619999999999997</v>
      </c>
      <c r="F467" s="82">
        <f t="shared" si="68"/>
        <v>32.139999999999993</v>
      </c>
      <c r="G467" s="82">
        <f t="shared" si="69"/>
        <v>33.507256371814087</v>
      </c>
      <c r="H467" s="82">
        <f t="shared" si="70"/>
        <v>33.977256371814086</v>
      </c>
      <c r="I467" s="83">
        <f t="shared" si="71"/>
        <v>104.25406462916644</v>
      </c>
      <c r="J467" s="82">
        <v>10.44</v>
      </c>
      <c r="K467" s="82">
        <v>6.59</v>
      </c>
      <c r="L467" s="82">
        <f t="shared" si="72"/>
        <v>10.879999999999999</v>
      </c>
      <c r="M467" s="82">
        <f t="shared" si="72"/>
        <v>7.03</v>
      </c>
      <c r="N467" s="82">
        <v>2.3199999999999998</v>
      </c>
      <c r="O467" s="82">
        <v>7.28</v>
      </c>
      <c r="P467" s="148">
        <v>4.8099999999999996</v>
      </c>
      <c r="Q467" s="149">
        <v>4.8099999999999996</v>
      </c>
      <c r="R467" s="82">
        <v>0.11</v>
      </c>
      <c r="S467" s="148">
        <f t="shared" si="73"/>
        <v>5.187256371814092</v>
      </c>
      <c r="T467" s="152"/>
      <c r="U467" s="102">
        <v>3900</v>
      </c>
      <c r="V467" s="85">
        <f t="shared" si="74"/>
        <v>0.48725637181409298</v>
      </c>
      <c r="W467" s="86">
        <v>1.74</v>
      </c>
      <c r="X467" s="86">
        <f t="shared" si="75"/>
        <v>2.29</v>
      </c>
      <c r="Y467" s="82">
        <v>0.08</v>
      </c>
      <c r="Z467" s="87">
        <v>5.47</v>
      </c>
      <c r="AA467" s="150">
        <v>0.03</v>
      </c>
      <c r="AB467" s="151"/>
      <c r="AC467" s="88">
        <v>0.47</v>
      </c>
      <c r="AD467" s="82">
        <v>0.45</v>
      </c>
    </row>
    <row r="468" spans="1:30" x14ac:dyDescent="0.25">
      <c r="A468" s="80">
        <v>75</v>
      </c>
      <c r="B468" s="99" t="s">
        <v>46</v>
      </c>
      <c r="C468" s="100">
        <v>12</v>
      </c>
      <c r="D468" s="44">
        <v>3218.9</v>
      </c>
      <c r="E468" s="82">
        <v>32.409999999999997</v>
      </c>
      <c r="F468" s="82">
        <f t="shared" si="68"/>
        <v>32.139999999999993</v>
      </c>
      <c r="G468" s="82">
        <f t="shared" si="69"/>
        <v>33.622431472449179</v>
      </c>
      <c r="H468" s="82">
        <f t="shared" si="70"/>
        <v>33.882431472449177</v>
      </c>
      <c r="I468" s="83">
        <f t="shared" si="71"/>
        <v>104.61241901819909</v>
      </c>
      <c r="J468" s="82">
        <v>10.44</v>
      </c>
      <c r="K468" s="82">
        <v>6.59</v>
      </c>
      <c r="L468" s="82">
        <f t="shared" si="72"/>
        <v>10.879999999999999</v>
      </c>
      <c r="M468" s="82">
        <f t="shared" si="72"/>
        <v>7.03</v>
      </c>
      <c r="N468" s="82">
        <v>2.3199999999999998</v>
      </c>
      <c r="O468" s="82">
        <v>7.28</v>
      </c>
      <c r="P468" s="148">
        <v>4.8099999999999996</v>
      </c>
      <c r="Q468" s="149">
        <v>4.8099999999999996</v>
      </c>
      <c r="R468" s="82">
        <v>0.11</v>
      </c>
      <c r="S468" s="148">
        <f t="shared" si="73"/>
        <v>5.3024314724491797</v>
      </c>
      <c r="T468" s="152"/>
      <c r="U468" s="102">
        <v>23270</v>
      </c>
      <c r="V468" s="85">
        <f t="shared" si="74"/>
        <v>0.60243147244918027</v>
      </c>
      <c r="W468" s="86">
        <v>1.74</v>
      </c>
      <c r="X468" s="86">
        <f t="shared" si="75"/>
        <v>2.29</v>
      </c>
      <c r="Y468" s="82">
        <v>0.08</v>
      </c>
      <c r="Z468" s="87">
        <v>5.47</v>
      </c>
      <c r="AA468" s="150">
        <v>0.02</v>
      </c>
      <c r="AB468" s="151"/>
      <c r="AC468" s="88">
        <v>0.26</v>
      </c>
      <c r="AD468" s="82">
        <v>0.25</v>
      </c>
    </row>
    <row r="469" spans="1:30" x14ac:dyDescent="0.25">
      <c r="A469" s="80">
        <v>76</v>
      </c>
      <c r="B469" s="99" t="s">
        <v>46</v>
      </c>
      <c r="C469" s="100">
        <v>14</v>
      </c>
      <c r="D469" s="44">
        <v>3081</v>
      </c>
      <c r="E469" s="82">
        <v>32.409999999999997</v>
      </c>
      <c r="F469" s="82">
        <f t="shared" si="68"/>
        <v>32.139999999999993</v>
      </c>
      <c r="G469" s="82">
        <f t="shared" si="69"/>
        <v>33.679147462944925</v>
      </c>
      <c r="H469" s="82">
        <f t="shared" si="70"/>
        <v>33.939147462944923</v>
      </c>
      <c r="I469" s="83">
        <f t="shared" si="71"/>
        <v>104.78888445222442</v>
      </c>
      <c r="J469" s="82">
        <v>10.44</v>
      </c>
      <c r="K469" s="82">
        <v>6.59</v>
      </c>
      <c r="L469" s="82">
        <f t="shared" si="72"/>
        <v>10.879999999999999</v>
      </c>
      <c r="M469" s="82">
        <f t="shared" si="72"/>
        <v>7.03</v>
      </c>
      <c r="N469" s="82">
        <v>2.3199999999999998</v>
      </c>
      <c r="O469" s="82">
        <v>7.28</v>
      </c>
      <c r="P469" s="148">
        <v>4.8099999999999996</v>
      </c>
      <c r="Q469" s="149">
        <v>4.8099999999999996</v>
      </c>
      <c r="R469" s="82">
        <v>0.11</v>
      </c>
      <c r="S469" s="148">
        <f t="shared" si="73"/>
        <v>5.3591474629449305</v>
      </c>
      <c r="T469" s="152"/>
      <c r="U469" s="102">
        <v>24370</v>
      </c>
      <c r="V469" s="85">
        <f t="shared" si="74"/>
        <v>0.65914746294493132</v>
      </c>
      <c r="W469" s="86">
        <v>1.74</v>
      </c>
      <c r="X469" s="86">
        <f t="shared" si="75"/>
        <v>2.29</v>
      </c>
      <c r="Y469" s="82">
        <v>0.08</v>
      </c>
      <c r="Z469" s="87">
        <v>5.47</v>
      </c>
      <c r="AA469" s="150">
        <v>0.02</v>
      </c>
      <c r="AB469" s="151"/>
      <c r="AC469" s="88">
        <v>0.26</v>
      </c>
      <c r="AD469" s="82">
        <v>0.25</v>
      </c>
    </row>
    <row r="470" spans="1:30" x14ac:dyDescent="0.25">
      <c r="A470" s="80">
        <v>77</v>
      </c>
      <c r="B470" s="99" t="s">
        <v>46</v>
      </c>
      <c r="C470" s="100">
        <v>16</v>
      </c>
      <c r="D470" s="44">
        <v>3245</v>
      </c>
      <c r="E470" s="82">
        <v>32.4</v>
      </c>
      <c r="F470" s="82">
        <f t="shared" si="68"/>
        <v>32.139999999999993</v>
      </c>
      <c r="G470" s="82">
        <f t="shared" si="69"/>
        <v>33.627087827426806</v>
      </c>
      <c r="H470" s="82">
        <f t="shared" si="70"/>
        <v>33.877087827426806</v>
      </c>
      <c r="I470" s="83">
        <f t="shared" si="71"/>
        <v>104.62690674370508</v>
      </c>
      <c r="J470" s="82">
        <v>10.44</v>
      </c>
      <c r="K470" s="82">
        <v>6.59</v>
      </c>
      <c r="L470" s="82">
        <f t="shared" si="72"/>
        <v>10.879999999999999</v>
      </c>
      <c r="M470" s="82">
        <f t="shared" si="72"/>
        <v>7.03</v>
      </c>
      <c r="N470" s="82">
        <v>2.3199999999999998</v>
      </c>
      <c r="O470" s="82">
        <v>7.28</v>
      </c>
      <c r="P470" s="148">
        <v>4.8099999999999996</v>
      </c>
      <c r="Q470" s="149">
        <v>4.8099999999999996</v>
      </c>
      <c r="R470" s="82">
        <v>0.11</v>
      </c>
      <c r="S470" s="148">
        <f t="shared" si="73"/>
        <v>5.3070878274268098</v>
      </c>
      <c r="T470" s="152"/>
      <c r="U470" s="102">
        <v>23640</v>
      </c>
      <c r="V470" s="85">
        <f t="shared" si="74"/>
        <v>0.60708782742681044</v>
      </c>
      <c r="W470" s="86">
        <v>1.74</v>
      </c>
      <c r="X470" s="86">
        <f t="shared" si="75"/>
        <v>2.29</v>
      </c>
      <c r="Y470" s="82">
        <v>0.08</v>
      </c>
      <c r="Z470" s="87">
        <v>5.47</v>
      </c>
      <c r="AA470" s="150">
        <v>0.02</v>
      </c>
      <c r="AB470" s="151"/>
      <c r="AC470" s="88">
        <v>0.25</v>
      </c>
      <c r="AD470" s="82">
        <v>0.24</v>
      </c>
    </row>
    <row r="471" spans="1:30" x14ac:dyDescent="0.25">
      <c r="A471" s="80">
        <v>78</v>
      </c>
      <c r="B471" s="99" t="s">
        <v>46</v>
      </c>
      <c r="C471" s="100">
        <v>18</v>
      </c>
      <c r="D471" s="44">
        <v>3237.5</v>
      </c>
      <c r="E471" s="82">
        <v>32.4</v>
      </c>
      <c r="F471" s="82">
        <f t="shared" si="68"/>
        <v>32.139999999999993</v>
      </c>
      <c r="G471" s="82">
        <f t="shared" si="69"/>
        <v>33.651402831402827</v>
      </c>
      <c r="H471" s="82">
        <f t="shared" si="70"/>
        <v>33.901402831402827</v>
      </c>
      <c r="I471" s="83">
        <f t="shared" si="71"/>
        <v>104.7025601474886</v>
      </c>
      <c r="J471" s="82">
        <v>10.44</v>
      </c>
      <c r="K471" s="82">
        <v>6.59</v>
      </c>
      <c r="L471" s="82">
        <f t="shared" si="72"/>
        <v>10.879999999999999</v>
      </c>
      <c r="M471" s="82">
        <f t="shared" si="72"/>
        <v>7.03</v>
      </c>
      <c r="N471" s="82">
        <v>2.3199999999999998</v>
      </c>
      <c r="O471" s="82">
        <v>7.28</v>
      </c>
      <c r="P471" s="148">
        <v>4.8099999999999996</v>
      </c>
      <c r="Q471" s="149">
        <v>4.8099999999999996</v>
      </c>
      <c r="R471" s="82">
        <v>0.11</v>
      </c>
      <c r="S471" s="148">
        <f t="shared" si="73"/>
        <v>5.3314028314028308</v>
      </c>
      <c r="T471" s="152"/>
      <c r="U471" s="102">
        <v>24530</v>
      </c>
      <c r="V471" s="85">
        <f t="shared" si="74"/>
        <v>0.63140283140283138</v>
      </c>
      <c r="W471" s="86">
        <v>1.74</v>
      </c>
      <c r="X471" s="86">
        <f t="shared" si="75"/>
        <v>2.29</v>
      </c>
      <c r="Y471" s="82">
        <v>0.08</v>
      </c>
      <c r="Z471" s="87">
        <v>5.47</v>
      </c>
      <c r="AA471" s="150">
        <v>0.02</v>
      </c>
      <c r="AB471" s="151"/>
      <c r="AC471" s="88">
        <v>0.25</v>
      </c>
      <c r="AD471" s="82">
        <v>0.24</v>
      </c>
    </row>
    <row r="472" spans="1:30" x14ac:dyDescent="0.25">
      <c r="A472" s="80">
        <v>79</v>
      </c>
      <c r="B472" s="99" t="s">
        <v>46</v>
      </c>
      <c r="C472" s="100">
        <v>20</v>
      </c>
      <c r="D472" s="44">
        <v>3272</v>
      </c>
      <c r="E472" s="82">
        <v>32.39</v>
      </c>
      <c r="F472" s="82">
        <f t="shared" si="68"/>
        <v>32.139999999999993</v>
      </c>
      <c r="G472" s="82">
        <f t="shared" si="69"/>
        <v>33.646782803585978</v>
      </c>
      <c r="H472" s="82">
        <f t="shared" si="70"/>
        <v>33.896782803585978</v>
      </c>
      <c r="I472" s="83">
        <f t="shared" si="71"/>
        <v>104.68818544986304</v>
      </c>
      <c r="J472" s="82">
        <v>10.44</v>
      </c>
      <c r="K472" s="82">
        <v>6.59</v>
      </c>
      <c r="L472" s="82">
        <f t="shared" si="72"/>
        <v>10.879999999999999</v>
      </c>
      <c r="M472" s="82">
        <f t="shared" si="72"/>
        <v>7.03</v>
      </c>
      <c r="N472" s="82">
        <v>2.3199999999999998</v>
      </c>
      <c r="O472" s="82">
        <v>7.28</v>
      </c>
      <c r="P472" s="148">
        <v>4.8099999999999996</v>
      </c>
      <c r="Q472" s="149">
        <v>4.8099999999999996</v>
      </c>
      <c r="R472" s="82">
        <v>0.11</v>
      </c>
      <c r="S472" s="148">
        <f t="shared" si="73"/>
        <v>5.3267828035859814</v>
      </c>
      <c r="T472" s="152"/>
      <c r="U472" s="102">
        <v>24610</v>
      </c>
      <c r="V472" s="85">
        <f t="shared" si="74"/>
        <v>0.62678280358598204</v>
      </c>
      <c r="W472" s="86">
        <v>1.74</v>
      </c>
      <c r="X472" s="86">
        <f t="shared" si="75"/>
        <v>2.29</v>
      </c>
      <c r="Y472" s="82">
        <v>0.08</v>
      </c>
      <c r="Z472" s="87">
        <v>5.47</v>
      </c>
      <c r="AA472" s="150">
        <v>0.02</v>
      </c>
      <c r="AB472" s="151"/>
      <c r="AC472" s="88">
        <v>0.25</v>
      </c>
      <c r="AD472" s="82">
        <v>0.23</v>
      </c>
    </row>
    <row r="473" spans="1:30" x14ac:dyDescent="0.25">
      <c r="A473" s="80">
        <v>80</v>
      </c>
      <c r="B473" s="99" t="s">
        <v>46</v>
      </c>
      <c r="C473" s="100">
        <v>22</v>
      </c>
      <c r="D473" s="44">
        <v>3258</v>
      </c>
      <c r="E473" s="82">
        <v>32.4</v>
      </c>
      <c r="F473" s="82">
        <f t="shared" si="68"/>
        <v>32.139999999999993</v>
      </c>
      <c r="G473" s="82">
        <f t="shared" si="69"/>
        <v>33.624921219562104</v>
      </c>
      <c r="H473" s="82">
        <f t="shared" si="70"/>
        <v>33.874921219562104</v>
      </c>
      <c r="I473" s="83">
        <f t="shared" si="71"/>
        <v>104.62016558668982</v>
      </c>
      <c r="J473" s="82">
        <v>10.44</v>
      </c>
      <c r="K473" s="82">
        <v>6.59</v>
      </c>
      <c r="L473" s="82">
        <f t="shared" si="72"/>
        <v>10.879999999999999</v>
      </c>
      <c r="M473" s="82">
        <f t="shared" si="72"/>
        <v>7.03</v>
      </c>
      <c r="N473" s="82">
        <v>2.3199999999999998</v>
      </c>
      <c r="O473" s="82">
        <v>7.28</v>
      </c>
      <c r="P473" s="148">
        <v>4.8099999999999996</v>
      </c>
      <c r="Q473" s="149">
        <v>4.8099999999999996</v>
      </c>
      <c r="R473" s="82">
        <v>0.11</v>
      </c>
      <c r="S473" s="148">
        <f t="shared" si="73"/>
        <v>5.3049212195621029</v>
      </c>
      <c r="T473" s="152"/>
      <c r="U473" s="102">
        <v>23650</v>
      </c>
      <c r="V473" s="85">
        <f t="shared" si="74"/>
        <v>0.60492121956210354</v>
      </c>
      <c r="W473" s="86">
        <v>1.74</v>
      </c>
      <c r="X473" s="86">
        <f t="shared" si="75"/>
        <v>2.29</v>
      </c>
      <c r="Y473" s="82">
        <v>0.08</v>
      </c>
      <c r="Z473" s="87">
        <v>5.47</v>
      </c>
      <c r="AA473" s="150">
        <v>0.02</v>
      </c>
      <c r="AB473" s="151"/>
      <c r="AC473" s="88">
        <v>0.25</v>
      </c>
      <c r="AD473" s="82">
        <v>0.24</v>
      </c>
    </row>
    <row r="474" spans="1:30" x14ac:dyDescent="0.25">
      <c r="A474" s="80">
        <v>81</v>
      </c>
      <c r="B474" s="99" t="s">
        <v>46</v>
      </c>
      <c r="C474" s="100">
        <v>32</v>
      </c>
      <c r="D474" s="15">
        <v>1620.7</v>
      </c>
      <c r="E474" s="82">
        <v>32.5</v>
      </c>
      <c r="F474" s="82">
        <f t="shared" si="68"/>
        <v>32.139999999999993</v>
      </c>
      <c r="G474" s="82">
        <f t="shared" si="69"/>
        <v>33.431344892124798</v>
      </c>
      <c r="H474" s="82">
        <f t="shared" si="70"/>
        <v>33.791344892124798</v>
      </c>
      <c r="I474" s="83">
        <f t="shared" si="71"/>
        <v>104.01787458657377</v>
      </c>
      <c r="J474" s="82">
        <v>10.44</v>
      </c>
      <c r="K474" s="82">
        <v>6.59</v>
      </c>
      <c r="L474" s="82">
        <f t="shared" si="72"/>
        <v>10.879999999999999</v>
      </c>
      <c r="M474" s="82">
        <f t="shared" si="72"/>
        <v>7.03</v>
      </c>
      <c r="N474" s="82">
        <v>2.3199999999999998</v>
      </c>
      <c r="O474" s="82">
        <v>7.28</v>
      </c>
      <c r="P474" s="148">
        <v>4.8099999999999996</v>
      </c>
      <c r="Q474" s="149">
        <v>4.8099999999999996</v>
      </c>
      <c r="R474" s="82">
        <v>0.11</v>
      </c>
      <c r="S474" s="148">
        <f t="shared" si="73"/>
        <v>5.1113448921248015</v>
      </c>
      <c r="T474" s="152"/>
      <c r="U474" s="102">
        <v>8000</v>
      </c>
      <c r="V474" s="85">
        <f t="shared" si="74"/>
        <v>0.41134489212480202</v>
      </c>
      <c r="W474" s="86">
        <v>1.74</v>
      </c>
      <c r="X474" s="86">
        <f t="shared" si="75"/>
        <v>2.29</v>
      </c>
      <c r="Y474" s="82">
        <v>0.08</v>
      </c>
      <c r="Z474" s="87">
        <v>5.47</v>
      </c>
      <c r="AA474" s="150">
        <v>0.02</v>
      </c>
      <c r="AB474" s="151"/>
      <c r="AC474" s="88">
        <v>0.36</v>
      </c>
      <c r="AD474" s="82">
        <v>0.34</v>
      </c>
    </row>
    <row r="475" spans="1:30" x14ac:dyDescent="0.25">
      <c r="A475" s="80">
        <v>82</v>
      </c>
      <c r="B475" s="99" t="s">
        <v>46</v>
      </c>
      <c r="C475" s="100">
        <v>33</v>
      </c>
      <c r="D475" s="44">
        <v>4304.8999999999996</v>
      </c>
      <c r="E475" s="82">
        <v>32.590000000000003</v>
      </c>
      <c r="F475" s="82">
        <f t="shared" si="68"/>
        <v>32.139999999999993</v>
      </c>
      <c r="G475" s="82">
        <f t="shared" si="69"/>
        <v>33.385862157076815</v>
      </c>
      <c r="H475" s="82">
        <f t="shared" si="70"/>
        <v>33.825862157076813</v>
      </c>
      <c r="I475" s="83">
        <f t="shared" si="71"/>
        <v>103.87636016514257</v>
      </c>
      <c r="J475" s="82">
        <v>10.44</v>
      </c>
      <c r="K475" s="82">
        <v>6.59</v>
      </c>
      <c r="L475" s="82">
        <f t="shared" si="72"/>
        <v>10.879999999999999</v>
      </c>
      <c r="M475" s="82">
        <f t="shared" si="72"/>
        <v>7.03</v>
      </c>
      <c r="N475" s="82">
        <v>2.3199999999999998</v>
      </c>
      <c r="O475" s="82">
        <v>7.28</v>
      </c>
      <c r="P475" s="148">
        <v>4.8099999999999996</v>
      </c>
      <c r="Q475" s="149">
        <v>4.8099999999999996</v>
      </c>
      <c r="R475" s="82">
        <v>0.11</v>
      </c>
      <c r="S475" s="148">
        <f t="shared" si="73"/>
        <v>5.0658621570768183</v>
      </c>
      <c r="T475" s="152"/>
      <c r="U475" s="102">
        <v>18900</v>
      </c>
      <c r="V475" s="85">
        <f t="shared" si="74"/>
        <v>0.36586215707681946</v>
      </c>
      <c r="W475" s="86">
        <v>1.74</v>
      </c>
      <c r="X475" s="86">
        <f t="shared" si="75"/>
        <v>2.29</v>
      </c>
      <c r="Y475" s="82">
        <v>0.08</v>
      </c>
      <c r="Z475" s="87">
        <v>5.47</v>
      </c>
      <c r="AA475" s="150">
        <v>0.03</v>
      </c>
      <c r="AB475" s="151"/>
      <c r="AC475" s="88">
        <v>0.44</v>
      </c>
      <c r="AD475" s="82">
        <v>0.42</v>
      </c>
    </row>
    <row r="476" spans="1:30" x14ac:dyDescent="0.25">
      <c r="A476" s="80">
        <v>83</v>
      </c>
      <c r="B476" s="99" t="s">
        <v>46</v>
      </c>
      <c r="C476" s="100">
        <v>34</v>
      </c>
      <c r="D476" s="15">
        <v>3228.7</v>
      </c>
      <c r="E476" s="82">
        <v>32.549999999999997</v>
      </c>
      <c r="F476" s="82">
        <f t="shared" si="68"/>
        <v>32.139999999999993</v>
      </c>
      <c r="G476" s="82">
        <f t="shared" si="69"/>
        <v>33.432962905606999</v>
      </c>
      <c r="H476" s="82">
        <f t="shared" si="70"/>
        <v>33.822962905607</v>
      </c>
      <c r="I476" s="83">
        <f t="shared" si="71"/>
        <v>104.02290885378657</v>
      </c>
      <c r="J476" s="82">
        <v>10.44</v>
      </c>
      <c r="K476" s="82">
        <v>6.59</v>
      </c>
      <c r="L476" s="82">
        <f t="shared" si="72"/>
        <v>10.879999999999999</v>
      </c>
      <c r="M476" s="82">
        <f t="shared" si="72"/>
        <v>7.03</v>
      </c>
      <c r="N476" s="82">
        <v>2.3199999999999998</v>
      </c>
      <c r="O476" s="82">
        <v>7.28</v>
      </c>
      <c r="P476" s="148">
        <v>4.8099999999999996</v>
      </c>
      <c r="Q476" s="149">
        <v>4.8099999999999996</v>
      </c>
      <c r="R476" s="82">
        <v>0.11</v>
      </c>
      <c r="S476" s="148">
        <f t="shared" si="73"/>
        <v>5.1129629056070032</v>
      </c>
      <c r="T476" s="152"/>
      <c r="U476" s="102">
        <v>16000</v>
      </c>
      <c r="V476" s="85">
        <f t="shared" si="74"/>
        <v>0.41296290560700388</v>
      </c>
      <c r="W476" s="86">
        <v>1.74</v>
      </c>
      <c r="X476" s="86">
        <f t="shared" si="75"/>
        <v>2.29</v>
      </c>
      <c r="Y476" s="82">
        <v>0.08</v>
      </c>
      <c r="Z476" s="87">
        <v>5.47</v>
      </c>
      <c r="AA476" s="150">
        <v>0.03</v>
      </c>
      <c r="AB476" s="151"/>
      <c r="AC476" s="88">
        <v>0.39</v>
      </c>
      <c r="AD476" s="82">
        <v>0.38</v>
      </c>
    </row>
    <row r="477" spans="1:30" x14ac:dyDescent="0.25">
      <c r="A477" s="80">
        <v>84</v>
      </c>
      <c r="B477" s="99" t="s">
        <v>46</v>
      </c>
      <c r="C477" s="100">
        <v>35</v>
      </c>
      <c r="D477" s="44">
        <v>4858.8999999999996</v>
      </c>
      <c r="E477" s="82">
        <v>32.549999999999997</v>
      </c>
      <c r="F477" s="82">
        <f t="shared" si="68"/>
        <v>32.139999999999993</v>
      </c>
      <c r="G477" s="82">
        <f t="shared" si="69"/>
        <v>33.277259873633945</v>
      </c>
      <c r="H477" s="82">
        <f t="shared" si="70"/>
        <v>33.677259873633943</v>
      </c>
      <c r="I477" s="83">
        <f t="shared" si="71"/>
        <v>103.53845635853749</v>
      </c>
      <c r="J477" s="82">
        <v>10.44</v>
      </c>
      <c r="K477" s="82">
        <v>6.59</v>
      </c>
      <c r="L477" s="82">
        <f t="shared" si="72"/>
        <v>10.879999999999999</v>
      </c>
      <c r="M477" s="82">
        <f t="shared" si="72"/>
        <v>7.03</v>
      </c>
      <c r="N477" s="82">
        <v>2.3199999999999998</v>
      </c>
      <c r="O477" s="82">
        <v>7.28</v>
      </c>
      <c r="P477" s="148">
        <v>4.8099999999999996</v>
      </c>
      <c r="Q477" s="149">
        <v>4.8099999999999996</v>
      </c>
      <c r="R477" s="82">
        <v>0.11</v>
      </c>
      <c r="S477" s="148">
        <f t="shared" si="73"/>
        <v>4.9572598736339497</v>
      </c>
      <c r="T477" s="152"/>
      <c r="U477" s="102">
        <v>15000</v>
      </c>
      <c r="V477" s="85">
        <f t="shared" si="74"/>
        <v>0.25725987363395009</v>
      </c>
      <c r="W477" s="86">
        <v>1.74</v>
      </c>
      <c r="X477" s="86">
        <f t="shared" si="75"/>
        <v>2.29</v>
      </c>
      <c r="Y477" s="82">
        <v>0.08</v>
      </c>
      <c r="Z477" s="87">
        <v>5.47</v>
      </c>
      <c r="AA477" s="150">
        <v>0.03</v>
      </c>
      <c r="AB477" s="151"/>
      <c r="AC477" s="89">
        <v>0.4</v>
      </c>
      <c r="AD477" s="82">
        <v>0.38</v>
      </c>
    </row>
    <row r="478" spans="1:30" x14ac:dyDescent="0.25">
      <c r="A478" s="80">
        <v>85</v>
      </c>
      <c r="B478" s="99" t="s">
        <v>46</v>
      </c>
      <c r="C478" s="100">
        <v>37</v>
      </c>
      <c r="D478" s="15">
        <v>6397.3</v>
      </c>
      <c r="E478" s="82">
        <v>32.5</v>
      </c>
      <c r="F478" s="82">
        <f t="shared" si="68"/>
        <v>32.139999999999993</v>
      </c>
      <c r="G478" s="82">
        <f t="shared" si="69"/>
        <v>33.2440528556318</v>
      </c>
      <c r="H478" s="82">
        <f t="shared" si="70"/>
        <v>33.594052855631801</v>
      </c>
      <c r="I478" s="83">
        <f t="shared" si="71"/>
        <v>103.43513645187245</v>
      </c>
      <c r="J478" s="82">
        <v>10.44</v>
      </c>
      <c r="K478" s="82">
        <v>6.59</v>
      </c>
      <c r="L478" s="82">
        <f t="shared" si="72"/>
        <v>10.879999999999999</v>
      </c>
      <c r="M478" s="82">
        <f t="shared" si="72"/>
        <v>7.03</v>
      </c>
      <c r="N478" s="82">
        <v>2.3199999999999998</v>
      </c>
      <c r="O478" s="82">
        <v>7.28</v>
      </c>
      <c r="P478" s="148">
        <v>4.8099999999999996</v>
      </c>
      <c r="Q478" s="149">
        <v>4.8099999999999996</v>
      </c>
      <c r="R478" s="82">
        <v>0.11</v>
      </c>
      <c r="S478" s="148">
        <f t="shared" si="73"/>
        <v>4.9240528556318024</v>
      </c>
      <c r="T478" s="152"/>
      <c r="U478" s="102">
        <v>17200</v>
      </c>
      <c r="V478" s="85">
        <f t="shared" si="74"/>
        <v>0.22405285563180299</v>
      </c>
      <c r="W478" s="86">
        <v>1.74</v>
      </c>
      <c r="X478" s="86">
        <f t="shared" si="75"/>
        <v>2.29</v>
      </c>
      <c r="Y478" s="82">
        <v>0.08</v>
      </c>
      <c r="Z478" s="87">
        <v>5.47</v>
      </c>
      <c r="AA478" s="150">
        <v>0.02</v>
      </c>
      <c r="AB478" s="151"/>
      <c r="AC478" s="88">
        <v>0.35</v>
      </c>
      <c r="AD478" s="82">
        <v>0.34</v>
      </c>
    </row>
    <row r="479" spans="1:30" x14ac:dyDescent="0.25">
      <c r="A479" s="80">
        <v>86</v>
      </c>
      <c r="B479" s="99" t="s">
        <v>46</v>
      </c>
      <c r="C479" s="100">
        <v>39</v>
      </c>
      <c r="D479" s="15">
        <v>3143.2</v>
      </c>
      <c r="E479" s="82">
        <v>32.520000000000003</v>
      </c>
      <c r="F479" s="82">
        <f t="shared" si="68"/>
        <v>32.139999999999993</v>
      </c>
      <c r="G479" s="82">
        <f t="shared" si="69"/>
        <v>33.314286077882407</v>
      </c>
      <c r="H479" s="82">
        <f t="shared" si="70"/>
        <v>33.69428607788241</v>
      </c>
      <c r="I479" s="83">
        <f t="shared" si="71"/>
        <v>103.65365923423278</v>
      </c>
      <c r="J479" s="82">
        <v>10.44</v>
      </c>
      <c r="K479" s="82">
        <v>6.59</v>
      </c>
      <c r="L479" s="82">
        <f t="shared" si="72"/>
        <v>10.879999999999999</v>
      </c>
      <c r="M479" s="82">
        <f t="shared" si="72"/>
        <v>7.03</v>
      </c>
      <c r="N479" s="82">
        <v>2.3199999999999998</v>
      </c>
      <c r="O479" s="82">
        <v>7.28</v>
      </c>
      <c r="P479" s="148">
        <v>4.8099999999999996</v>
      </c>
      <c r="Q479" s="149">
        <v>4.8099999999999996</v>
      </c>
      <c r="R479" s="82">
        <v>0.11</v>
      </c>
      <c r="S479" s="148">
        <f t="shared" si="73"/>
        <v>4.9942860778824123</v>
      </c>
      <c r="T479" s="152"/>
      <c r="U479" s="102">
        <v>11100</v>
      </c>
      <c r="V479" s="85">
        <f t="shared" si="74"/>
        <v>0.29428607788241284</v>
      </c>
      <c r="W479" s="86">
        <v>1.74</v>
      </c>
      <c r="X479" s="86">
        <f t="shared" si="75"/>
        <v>2.29</v>
      </c>
      <c r="Y479" s="82">
        <v>0.08</v>
      </c>
      <c r="Z479" s="87">
        <v>5.47</v>
      </c>
      <c r="AA479" s="150">
        <v>0.02</v>
      </c>
      <c r="AB479" s="151"/>
      <c r="AC479" s="88">
        <v>0.38</v>
      </c>
      <c r="AD479" s="82">
        <v>0.36</v>
      </c>
    </row>
    <row r="480" spans="1:30" x14ac:dyDescent="0.25">
      <c r="A480" s="80">
        <v>87</v>
      </c>
      <c r="B480" s="99" t="s">
        <v>46</v>
      </c>
      <c r="C480" s="100">
        <v>43</v>
      </c>
      <c r="D480" s="15">
        <v>3255.9</v>
      </c>
      <c r="E480" s="82">
        <v>32.450000000000003</v>
      </c>
      <c r="F480" s="82">
        <f t="shared" si="68"/>
        <v>32.139999999999993</v>
      </c>
      <c r="G480" s="82">
        <f t="shared" si="69"/>
        <v>33.38856168801253</v>
      </c>
      <c r="H480" s="82">
        <f t="shared" si="70"/>
        <v>33.688561688012527</v>
      </c>
      <c r="I480" s="83">
        <f t="shared" si="71"/>
        <v>103.88475945243478</v>
      </c>
      <c r="J480" s="82">
        <v>10.44</v>
      </c>
      <c r="K480" s="82">
        <v>6.59</v>
      </c>
      <c r="L480" s="82">
        <f t="shared" si="72"/>
        <v>10.879999999999999</v>
      </c>
      <c r="M480" s="82">
        <f t="shared" si="72"/>
        <v>7.03</v>
      </c>
      <c r="N480" s="82">
        <v>2.3199999999999998</v>
      </c>
      <c r="O480" s="82">
        <v>7.28</v>
      </c>
      <c r="P480" s="148">
        <v>4.8099999999999996</v>
      </c>
      <c r="Q480" s="149">
        <v>4.8099999999999996</v>
      </c>
      <c r="R480" s="82">
        <v>0.11</v>
      </c>
      <c r="S480" s="148">
        <f t="shared" si="73"/>
        <v>5.0685616880125304</v>
      </c>
      <c r="T480" s="152"/>
      <c r="U480" s="102">
        <v>14400</v>
      </c>
      <c r="V480" s="85">
        <f t="shared" si="74"/>
        <v>0.36856168801253109</v>
      </c>
      <c r="W480" s="86">
        <v>1.74</v>
      </c>
      <c r="X480" s="86">
        <f t="shared" si="75"/>
        <v>2.29</v>
      </c>
      <c r="Y480" s="82">
        <v>0.08</v>
      </c>
      <c r="Z480" s="87">
        <v>5.47</v>
      </c>
      <c r="AA480" s="150">
        <v>0.02</v>
      </c>
      <c r="AB480" s="151"/>
      <c r="AC480" s="89">
        <v>0.3</v>
      </c>
      <c r="AD480" s="82">
        <v>0.28999999999999998</v>
      </c>
    </row>
    <row r="481" spans="1:30" x14ac:dyDescent="0.25">
      <c r="A481" s="80">
        <v>88</v>
      </c>
      <c r="B481" s="99" t="s">
        <v>46</v>
      </c>
      <c r="C481" s="100">
        <v>45</v>
      </c>
      <c r="D481" s="15">
        <v>3233.3</v>
      </c>
      <c r="E481" s="82">
        <v>32.4</v>
      </c>
      <c r="F481" s="82">
        <f t="shared" si="68"/>
        <v>32.139999999999993</v>
      </c>
      <c r="G481" s="82">
        <f t="shared" si="69"/>
        <v>33.391137846781923</v>
      </c>
      <c r="H481" s="82">
        <f t="shared" si="70"/>
        <v>33.641137846781923</v>
      </c>
      <c r="I481" s="83">
        <f t="shared" si="71"/>
        <v>103.89277488108877</v>
      </c>
      <c r="J481" s="82">
        <v>10.44</v>
      </c>
      <c r="K481" s="82">
        <v>6.59</v>
      </c>
      <c r="L481" s="82">
        <f t="shared" si="72"/>
        <v>10.879999999999999</v>
      </c>
      <c r="M481" s="82">
        <f t="shared" si="72"/>
        <v>7.03</v>
      </c>
      <c r="N481" s="82">
        <v>2.3199999999999998</v>
      </c>
      <c r="O481" s="82">
        <v>7.28</v>
      </c>
      <c r="P481" s="148">
        <v>4.8099999999999996</v>
      </c>
      <c r="Q481" s="149">
        <v>4.8099999999999996</v>
      </c>
      <c r="R481" s="82">
        <v>0.11</v>
      </c>
      <c r="S481" s="148">
        <f t="shared" si="73"/>
        <v>5.0711378467819248</v>
      </c>
      <c r="T481" s="152"/>
      <c r="U481" s="102">
        <v>14400</v>
      </c>
      <c r="V481" s="85">
        <f t="shared" si="74"/>
        <v>0.37113784678192557</v>
      </c>
      <c r="W481" s="86">
        <v>1.74</v>
      </c>
      <c r="X481" s="86">
        <f t="shared" si="75"/>
        <v>2.29</v>
      </c>
      <c r="Y481" s="82">
        <v>0.08</v>
      </c>
      <c r="Z481" s="87">
        <v>5.47</v>
      </c>
      <c r="AA481" s="150">
        <v>0.02</v>
      </c>
      <c r="AB481" s="151"/>
      <c r="AC481" s="88">
        <v>0.25</v>
      </c>
      <c r="AD481" s="82">
        <v>0.24</v>
      </c>
    </row>
    <row r="482" spans="1:30" x14ac:dyDescent="0.25">
      <c r="A482" s="80">
        <v>89</v>
      </c>
      <c r="B482" s="99" t="s">
        <v>46</v>
      </c>
      <c r="C482" s="100">
        <v>47</v>
      </c>
      <c r="D482" s="15">
        <v>2550.5</v>
      </c>
      <c r="E482" s="82">
        <v>32.39</v>
      </c>
      <c r="F482" s="82">
        <f t="shared" si="68"/>
        <v>32.139999999999993</v>
      </c>
      <c r="G482" s="82">
        <f t="shared" si="69"/>
        <v>33.402277984708881</v>
      </c>
      <c r="H482" s="82">
        <f t="shared" si="70"/>
        <v>33.642277984708883</v>
      </c>
      <c r="I482" s="83">
        <f t="shared" si="71"/>
        <v>103.927436168976</v>
      </c>
      <c r="J482" s="82">
        <v>10.44</v>
      </c>
      <c r="K482" s="82">
        <v>6.59</v>
      </c>
      <c r="L482" s="82">
        <f t="shared" si="72"/>
        <v>10.879999999999999</v>
      </c>
      <c r="M482" s="82">
        <f t="shared" si="72"/>
        <v>7.03</v>
      </c>
      <c r="N482" s="82">
        <v>2.3199999999999998</v>
      </c>
      <c r="O482" s="82">
        <v>7.28</v>
      </c>
      <c r="P482" s="148">
        <v>4.8099999999999996</v>
      </c>
      <c r="Q482" s="149">
        <v>4.8099999999999996</v>
      </c>
      <c r="R482" s="82">
        <v>0.11</v>
      </c>
      <c r="S482" s="148">
        <f t="shared" si="73"/>
        <v>5.0822779847088801</v>
      </c>
      <c r="T482" s="152"/>
      <c r="U482" s="102">
        <v>11700</v>
      </c>
      <c r="V482" s="85">
        <f t="shared" si="74"/>
        <v>0.38227798470888064</v>
      </c>
      <c r="W482" s="86">
        <v>1.74</v>
      </c>
      <c r="X482" s="86">
        <f t="shared" si="75"/>
        <v>2.29</v>
      </c>
      <c r="Y482" s="82">
        <v>0.08</v>
      </c>
      <c r="Z482" s="87">
        <v>5.47</v>
      </c>
      <c r="AA482" s="150">
        <v>0.02</v>
      </c>
      <c r="AB482" s="151"/>
      <c r="AC482" s="88">
        <v>0.24</v>
      </c>
      <c r="AD482" s="82">
        <v>0.23</v>
      </c>
    </row>
    <row r="483" spans="1:30" x14ac:dyDescent="0.25">
      <c r="A483" s="80">
        <v>90</v>
      </c>
      <c r="B483" s="99" t="s">
        <v>46</v>
      </c>
      <c r="C483" s="100" t="s">
        <v>143</v>
      </c>
      <c r="D483" s="15">
        <v>3236.7</v>
      </c>
      <c r="E483" s="82">
        <v>32.54</v>
      </c>
      <c r="F483" s="82">
        <f t="shared" si="68"/>
        <v>32.139999999999993</v>
      </c>
      <c r="G483" s="82">
        <f t="shared" si="69"/>
        <v>33.431942204508708</v>
      </c>
      <c r="H483" s="82">
        <f t="shared" si="70"/>
        <v>33.821942204508709</v>
      </c>
      <c r="I483" s="83">
        <f t="shared" si="71"/>
        <v>104.01973305696551</v>
      </c>
      <c r="J483" s="82">
        <v>10.44</v>
      </c>
      <c r="K483" s="82">
        <v>6.59</v>
      </c>
      <c r="L483" s="82">
        <f t="shared" si="72"/>
        <v>10.879999999999999</v>
      </c>
      <c r="M483" s="82">
        <f t="shared" si="72"/>
        <v>7.03</v>
      </c>
      <c r="N483" s="82">
        <v>2.3199999999999998</v>
      </c>
      <c r="O483" s="82">
        <v>7.28</v>
      </c>
      <c r="P483" s="148">
        <v>4.8099999999999996</v>
      </c>
      <c r="Q483" s="149">
        <v>4.8099999999999996</v>
      </c>
      <c r="R483" s="82">
        <v>0.11</v>
      </c>
      <c r="S483" s="148">
        <f t="shared" si="73"/>
        <v>5.1119422045087068</v>
      </c>
      <c r="T483" s="152"/>
      <c r="U483" s="102">
        <v>16000</v>
      </c>
      <c r="V483" s="85">
        <f t="shared" si="74"/>
        <v>0.4119422045087075</v>
      </c>
      <c r="W483" s="86">
        <v>1.74</v>
      </c>
      <c r="X483" s="86">
        <f t="shared" si="75"/>
        <v>2.29</v>
      </c>
      <c r="Y483" s="82">
        <v>0.08</v>
      </c>
      <c r="Z483" s="87">
        <v>5.47</v>
      </c>
      <c r="AA483" s="150">
        <v>0.03</v>
      </c>
      <c r="AB483" s="151"/>
      <c r="AC483" s="88">
        <v>0.39</v>
      </c>
      <c r="AD483" s="82">
        <v>0.37</v>
      </c>
    </row>
    <row r="484" spans="1:30" x14ac:dyDescent="0.25">
      <c r="A484" s="80">
        <v>91</v>
      </c>
      <c r="B484" s="99" t="s">
        <v>144</v>
      </c>
      <c r="C484" s="100">
        <v>3</v>
      </c>
      <c r="D484" s="15">
        <v>3160.7</v>
      </c>
      <c r="E484" s="82">
        <v>32.5</v>
      </c>
      <c r="F484" s="82">
        <f t="shared" si="68"/>
        <v>32.139999999999993</v>
      </c>
      <c r="G484" s="82">
        <f t="shared" si="69"/>
        <v>33.431301294017146</v>
      </c>
      <c r="H484" s="82">
        <f t="shared" si="70"/>
        <v>33.791301294017146</v>
      </c>
      <c r="I484" s="83">
        <f t="shared" si="71"/>
        <v>104.01773893595877</v>
      </c>
      <c r="J484" s="82">
        <v>10.44</v>
      </c>
      <c r="K484" s="82">
        <v>6.59</v>
      </c>
      <c r="L484" s="82">
        <f t="shared" si="72"/>
        <v>10.879999999999999</v>
      </c>
      <c r="M484" s="82">
        <f t="shared" si="72"/>
        <v>7.03</v>
      </c>
      <c r="N484" s="82">
        <v>2.3199999999999998</v>
      </c>
      <c r="O484" s="82">
        <v>7.28</v>
      </c>
      <c r="P484" s="148">
        <v>4.8099999999999996</v>
      </c>
      <c r="Q484" s="149">
        <v>4.8099999999999996</v>
      </c>
      <c r="R484" s="82">
        <v>0.11</v>
      </c>
      <c r="S484" s="148">
        <f t="shared" si="73"/>
        <v>5.1113012940171476</v>
      </c>
      <c r="T484" s="152"/>
      <c r="U484" s="102">
        <v>15600</v>
      </c>
      <c r="V484" s="85">
        <f t="shared" si="74"/>
        <v>0.4113012940171481</v>
      </c>
      <c r="W484" s="86">
        <v>1.74</v>
      </c>
      <c r="X484" s="86">
        <f t="shared" si="75"/>
        <v>2.29</v>
      </c>
      <c r="Y484" s="82">
        <v>0.08</v>
      </c>
      <c r="Z484" s="87">
        <v>5.47</v>
      </c>
      <c r="AA484" s="150">
        <v>0.02</v>
      </c>
      <c r="AB484" s="151"/>
      <c r="AC484" s="88">
        <v>0.36</v>
      </c>
      <c r="AD484" s="82">
        <v>0.34</v>
      </c>
    </row>
    <row r="485" spans="1:30" x14ac:dyDescent="0.25">
      <c r="A485" s="80">
        <v>92</v>
      </c>
      <c r="B485" s="99" t="s">
        <v>159</v>
      </c>
      <c r="C485" s="100">
        <v>23</v>
      </c>
      <c r="D485" s="78"/>
      <c r="E485" s="23"/>
      <c r="F485" s="23"/>
      <c r="G485" s="23"/>
      <c r="H485" s="82">
        <v>28.804439431662793</v>
      </c>
      <c r="I485" s="24"/>
      <c r="J485" s="23"/>
      <c r="K485" s="23"/>
      <c r="L485" s="82">
        <v>6.55</v>
      </c>
      <c r="M485" s="82">
        <v>4.18</v>
      </c>
      <c r="N485" s="82">
        <v>3.62</v>
      </c>
      <c r="O485" s="82">
        <v>6.98</v>
      </c>
      <c r="P485" s="115"/>
      <c r="Q485" s="115"/>
      <c r="R485" s="23"/>
      <c r="S485" s="135">
        <v>3.4130202481247878</v>
      </c>
      <c r="T485" s="140"/>
      <c r="U485" s="139"/>
      <c r="V485" s="85">
        <v>0.37</v>
      </c>
      <c r="W485" s="20"/>
      <c r="X485" s="86">
        <v>1.07</v>
      </c>
      <c r="Y485" s="82">
        <v>0.09</v>
      </c>
      <c r="Z485" s="87">
        <v>6.76</v>
      </c>
      <c r="AA485" s="91"/>
      <c r="AB485" s="91"/>
      <c r="AC485" s="128">
        <v>0.32141918353800203</v>
      </c>
      <c r="AD485" s="23"/>
    </row>
    <row r="486" spans="1:30" x14ac:dyDescent="0.25">
      <c r="A486" s="80">
        <v>93</v>
      </c>
      <c r="B486" s="99" t="s">
        <v>159</v>
      </c>
      <c r="C486" s="100">
        <v>25</v>
      </c>
      <c r="D486" s="78"/>
      <c r="E486" s="23"/>
      <c r="F486" s="23"/>
      <c r="G486" s="23"/>
      <c r="H486" s="82">
        <v>28.804330377328469</v>
      </c>
      <c r="I486" s="24"/>
      <c r="J486" s="23"/>
      <c r="K486" s="23"/>
      <c r="L486" s="82">
        <v>6.55</v>
      </c>
      <c r="M486" s="82">
        <v>4.18</v>
      </c>
      <c r="N486" s="82">
        <v>3.62</v>
      </c>
      <c r="O486" s="82">
        <v>6.98</v>
      </c>
      <c r="P486" s="115"/>
      <c r="Q486" s="115"/>
      <c r="R486" s="23"/>
      <c r="S486" s="135">
        <v>3.4112992868412286</v>
      </c>
      <c r="T486" s="140"/>
      <c r="U486" s="139"/>
      <c r="V486" s="85">
        <v>0.37</v>
      </c>
      <c r="W486" s="20"/>
      <c r="X486" s="86">
        <v>1.07</v>
      </c>
      <c r="Y486" s="82">
        <v>0.09</v>
      </c>
      <c r="Z486" s="87">
        <v>6.76</v>
      </c>
      <c r="AA486" s="91"/>
      <c r="AB486" s="91"/>
      <c r="AC486" s="128">
        <v>0.32303109048723899</v>
      </c>
      <c r="AD486" s="23"/>
    </row>
    <row r="487" spans="1:30" x14ac:dyDescent="0.25">
      <c r="A487" s="80">
        <v>94</v>
      </c>
      <c r="B487" s="99" t="s">
        <v>159</v>
      </c>
      <c r="C487" s="100">
        <v>29</v>
      </c>
      <c r="D487" s="78"/>
      <c r="E487" s="23"/>
      <c r="F487" s="23"/>
      <c r="G487" s="23"/>
      <c r="H487" s="82">
        <v>27.725626000000002</v>
      </c>
      <c r="I487" s="24"/>
      <c r="J487" s="23"/>
      <c r="K487" s="23"/>
      <c r="L487" s="82">
        <v>6.55</v>
      </c>
      <c r="M487" s="82">
        <v>4.18</v>
      </c>
      <c r="N487" s="82">
        <v>3.62</v>
      </c>
      <c r="O487" s="82">
        <v>6.98</v>
      </c>
      <c r="P487" s="115"/>
      <c r="Q487" s="115"/>
      <c r="R487" s="23"/>
      <c r="S487" s="135">
        <v>2.315626</v>
      </c>
      <c r="T487" s="140"/>
      <c r="U487" s="139"/>
      <c r="V487" s="85">
        <v>0.37</v>
      </c>
      <c r="W487" s="20"/>
      <c r="X487" s="86">
        <v>1.07</v>
      </c>
      <c r="Y487" s="82">
        <v>0.09</v>
      </c>
      <c r="Z487" s="87">
        <v>6.76</v>
      </c>
      <c r="AA487" s="91"/>
      <c r="AB487" s="91"/>
      <c r="AC487" s="128">
        <v>0.34</v>
      </c>
      <c r="AD487" s="23"/>
    </row>
    <row r="488" spans="1:30" x14ac:dyDescent="0.25">
      <c r="A488" s="80">
        <v>95</v>
      </c>
      <c r="B488" s="99" t="s">
        <v>181</v>
      </c>
      <c r="C488" s="100">
        <v>19</v>
      </c>
      <c r="D488" s="78"/>
      <c r="E488" s="23"/>
      <c r="F488" s="23"/>
      <c r="G488" s="23"/>
      <c r="H488" s="82">
        <v>29.29</v>
      </c>
      <c r="I488" s="24"/>
      <c r="J488" s="23"/>
      <c r="K488" s="23"/>
      <c r="L488" s="82">
        <v>6.55</v>
      </c>
      <c r="M488" s="82">
        <v>4.18</v>
      </c>
      <c r="N488" s="82">
        <v>3.62</v>
      </c>
      <c r="O488" s="82">
        <v>6.98</v>
      </c>
      <c r="P488" s="115"/>
      <c r="Q488" s="115"/>
      <c r="R488" s="23"/>
      <c r="S488" s="135">
        <v>3.8895290174785107</v>
      </c>
      <c r="T488" s="140"/>
      <c r="U488" s="139"/>
      <c r="V488" s="85">
        <v>0.37</v>
      </c>
      <c r="W488" s="20"/>
      <c r="X488" s="86">
        <v>1.07</v>
      </c>
      <c r="Y488" s="82">
        <v>0.09</v>
      </c>
      <c r="Z488" s="87">
        <v>6.76</v>
      </c>
      <c r="AA488" s="91"/>
      <c r="AB488" s="91"/>
      <c r="AC488" s="128">
        <v>0.33518888252148993</v>
      </c>
      <c r="AD488" s="23"/>
    </row>
    <row r="489" spans="1:30" x14ac:dyDescent="0.25">
      <c r="A489" s="80">
        <v>96</v>
      </c>
      <c r="B489" s="99" t="s">
        <v>181</v>
      </c>
      <c r="C489" s="100">
        <v>20</v>
      </c>
      <c r="D489" s="78"/>
      <c r="E489" s="23"/>
      <c r="F489" s="23"/>
      <c r="G489" s="23"/>
      <c r="H489" s="82">
        <v>29.29</v>
      </c>
      <c r="I489" s="24"/>
      <c r="J489" s="23"/>
      <c r="K489" s="23"/>
      <c r="L489" s="82">
        <v>6.55</v>
      </c>
      <c r="M489" s="82">
        <v>4.18</v>
      </c>
      <c r="N489" s="82">
        <v>3.62</v>
      </c>
      <c r="O489" s="82">
        <v>6.98</v>
      </c>
      <c r="P489" s="115"/>
      <c r="Q489" s="115"/>
      <c r="R489" s="23"/>
      <c r="S489" s="135">
        <v>3.8847178999999938</v>
      </c>
      <c r="T489" s="140"/>
      <c r="U489" s="139"/>
      <c r="V489" s="85">
        <v>0.37</v>
      </c>
      <c r="W489" s="20"/>
      <c r="X489" s="86">
        <v>1.07</v>
      </c>
      <c r="Y489" s="82">
        <v>0.09</v>
      </c>
      <c r="Z489" s="87">
        <v>6.76</v>
      </c>
      <c r="AA489" s="91"/>
      <c r="AB489" s="91"/>
      <c r="AC489" s="128">
        <v>0.34</v>
      </c>
      <c r="AD489" s="23"/>
    </row>
    <row r="490" spans="1:30" x14ac:dyDescent="0.25">
      <c r="A490" s="80">
        <v>97</v>
      </c>
      <c r="B490" s="99" t="s">
        <v>168</v>
      </c>
      <c r="C490" s="100">
        <v>19</v>
      </c>
      <c r="D490" s="78"/>
      <c r="E490" s="23"/>
      <c r="F490" s="23"/>
      <c r="G490" s="23"/>
      <c r="H490" s="82">
        <v>29.32</v>
      </c>
      <c r="I490" s="24"/>
      <c r="J490" s="23"/>
      <c r="K490" s="23"/>
      <c r="L490" s="82">
        <v>6.55</v>
      </c>
      <c r="M490" s="82">
        <v>4.18</v>
      </c>
      <c r="N490" s="82">
        <v>3.62</v>
      </c>
      <c r="O490" s="82">
        <v>6.98</v>
      </c>
      <c r="P490" s="115"/>
      <c r="Q490" s="115"/>
      <c r="R490" s="23"/>
      <c r="S490" s="135">
        <v>3.9303906472666998</v>
      </c>
      <c r="T490" s="140"/>
      <c r="U490" s="139"/>
      <c r="V490" s="85">
        <v>0.37</v>
      </c>
      <c r="W490" s="20"/>
      <c r="X490" s="86">
        <v>1.07</v>
      </c>
      <c r="Y490" s="82">
        <v>0.09</v>
      </c>
      <c r="Z490" s="87">
        <v>6.76</v>
      </c>
      <c r="AA490" s="91"/>
      <c r="AB490" s="91"/>
      <c r="AC490" s="128">
        <v>0.31490955273329652</v>
      </c>
      <c r="AD490" s="23"/>
    </row>
    <row r="491" spans="1:30" x14ac:dyDescent="0.25">
      <c r="A491" s="80">
        <v>98</v>
      </c>
      <c r="B491" s="99" t="s">
        <v>168</v>
      </c>
      <c r="C491" s="100" t="s">
        <v>183</v>
      </c>
      <c r="D491" s="78"/>
      <c r="E491" s="23"/>
      <c r="F491" s="23"/>
      <c r="G491" s="23"/>
      <c r="H491" s="82">
        <v>29.29</v>
      </c>
      <c r="I491" s="24"/>
      <c r="J491" s="23"/>
      <c r="K491" s="23"/>
      <c r="L491" s="82">
        <v>6.55</v>
      </c>
      <c r="M491" s="82">
        <v>4.18</v>
      </c>
      <c r="N491" s="82">
        <v>3.62</v>
      </c>
      <c r="O491" s="82">
        <v>6.98</v>
      </c>
      <c r="P491" s="115"/>
      <c r="Q491" s="115"/>
      <c r="R491" s="23"/>
      <c r="S491" s="135">
        <v>3.8847178999999938</v>
      </c>
      <c r="T491" s="140"/>
      <c r="U491" s="139"/>
      <c r="V491" s="85">
        <v>0.37</v>
      </c>
      <c r="W491" s="20"/>
      <c r="X491" s="86">
        <v>1.07</v>
      </c>
      <c r="Y491" s="82">
        <v>0.09</v>
      </c>
      <c r="Z491" s="87">
        <v>6.76</v>
      </c>
      <c r="AA491" s="91"/>
      <c r="AB491" s="91"/>
      <c r="AC491" s="128">
        <v>0.34</v>
      </c>
      <c r="AD491" s="23"/>
    </row>
    <row r="492" spans="1:30" x14ac:dyDescent="0.25">
      <c r="A492" s="80">
        <v>99</v>
      </c>
      <c r="B492" s="99" t="s">
        <v>168</v>
      </c>
      <c r="C492" s="100">
        <v>20</v>
      </c>
      <c r="D492" s="78"/>
      <c r="E492" s="23"/>
      <c r="F492" s="23"/>
      <c r="G492" s="23"/>
      <c r="H492" s="82">
        <v>29.29</v>
      </c>
      <c r="I492" s="24"/>
      <c r="J492" s="23"/>
      <c r="K492" s="23"/>
      <c r="L492" s="82">
        <v>6.55</v>
      </c>
      <c r="M492" s="82">
        <v>4.18</v>
      </c>
      <c r="N492" s="82">
        <v>3.62</v>
      </c>
      <c r="O492" s="82">
        <v>6.98</v>
      </c>
      <c r="P492" s="115"/>
      <c r="Q492" s="115"/>
      <c r="R492" s="23"/>
      <c r="S492" s="135">
        <v>3.8847178999999938</v>
      </c>
      <c r="T492" s="140"/>
      <c r="U492" s="139"/>
      <c r="V492" s="85">
        <v>0.37</v>
      </c>
      <c r="W492" s="20"/>
      <c r="X492" s="86">
        <v>1.07</v>
      </c>
      <c r="Y492" s="82">
        <v>0.09</v>
      </c>
      <c r="Z492" s="87">
        <v>6.76</v>
      </c>
      <c r="AA492" s="91"/>
      <c r="AB492" s="91"/>
      <c r="AC492" s="128">
        <v>0.34</v>
      </c>
      <c r="AD492" s="23"/>
    </row>
    <row r="493" spans="1:30" x14ac:dyDescent="0.25">
      <c r="A493" s="80">
        <v>100</v>
      </c>
      <c r="B493" s="99" t="s">
        <v>168</v>
      </c>
      <c r="C493" s="100">
        <v>21</v>
      </c>
      <c r="D493" s="78"/>
      <c r="E493" s="23"/>
      <c r="F493" s="23"/>
      <c r="G493" s="23"/>
      <c r="H493" s="82">
        <v>29.29</v>
      </c>
      <c r="I493" s="24"/>
      <c r="J493" s="23"/>
      <c r="K493" s="23"/>
      <c r="L493" s="82">
        <v>6.55</v>
      </c>
      <c r="M493" s="82">
        <v>4.18</v>
      </c>
      <c r="N493" s="82">
        <v>3.62</v>
      </c>
      <c r="O493" s="82">
        <v>6.98</v>
      </c>
      <c r="P493" s="115"/>
      <c r="Q493" s="115"/>
      <c r="R493" s="23"/>
      <c r="S493" s="135">
        <v>3.8847178999999938</v>
      </c>
      <c r="T493" s="140"/>
      <c r="U493" s="139"/>
      <c r="V493" s="85">
        <v>0.37</v>
      </c>
      <c r="W493" s="20"/>
      <c r="X493" s="86">
        <v>1.07</v>
      </c>
      <c r="Y493" s="82">
        <v>0.09</v>
      </c>
      <c r="Z493" s="87">
        <v>6.76</v>
      </c>
      <c r="AA493" s="91"/>
      <c r="AB493" s="91"/>
      <c r="AC493" s="128">
        <v>0.34</v>
      </c>
      <c r="AD493" s="23"/>
    </row>
    <row r="494" spans="1:30" x14ac:dyDescent="0.25">
      <c r="A494" s="80">
        <v>101</v>
      </c>
      <c r="B494" s="99" t="s">
        <v>168</v>
      </c>
      <c r="C494" s="100">
        <v>22</v>
      </c>
      <c r="D494" s="78"/>
      <c r="E494" s="23"/>
      <c r="F494" s="23"/>
      <c r="G494" s="23"/>
      <c r="H494" s="82">
        <v>29.32</v>
      </c>
      <c r="I494" s="24"/>
      <c r="J494" s="23"/>
      <c r="K494" s="23"/>
      <c r="L494" s="82">
        <v>6.55</v>
      </c>
      <c r="M494" s="82">
        <v>4.18</v>
      </c>
      <c r="N494" s="82">
        <v>3.62</v>
      </c>
      <c r="O494" s="82">
        <v>6.98</v>
      </c>
      <c r="P494" s="115"/>
      <c r="Q494" s="115"/>
      <c r="R494" s="23"/>
      <c r="S494" s="135">
        <v>3.9353001999999964</v>
      </c>
      <c r="T494" s="140"/>
      <c r="U494" s="139"/>
      <c r="V494" s="85">
        <v>0.37</v>
      </c>
      <c r="W494" s="20"/>
      <c r="X494" s="86">
        <v>1.07</v>
      </c>
      <c r="Y494" s="82">
        <v>0.09</v>
      </c>
      <c r="Z494" s="87">
        <v>6.76</v>
      </c>
      <c r="AA494" s="91"/>
      <c r="AB494" s="91"/>
      <c r="AC494" s="128">
        <v>0.31</v>
      </c>
      <c r="AD494" s="23"/>
    </row>
    <row r="495" spans="1:30" x14ac:dyDescent="0.25">
      <c r="A495" s="80">
        <v>102</v>
      </c>
      <c r="B495" s="99" t="s">
        <v>168</v>
      </c>
      <c r="C495" s="100">
        <v>23</v>
      </c>
      <c r="D495" s="78"/>
      <c r="E495" s="23"/>
      <c r="F495" s="23"/>
      <c r="G495" s="23"/>
      <c r="H495" s="82">
        <v>29.29</v>
      </c>
      <c r="I495" s="24"/>
      <c r="J495" s="23"/>
      <c r="K495" s="23"/>
      <c r="L495" s="82">
        <v>6.55</v>
      </c>
      <c r="M495" s="82">
        <v>4.18</v>
      </c>
      <c r="N495" s="82">
        <v>3.62</v>
      </c>
      <c r="O495" s="82">
        <v>6.98</v>
      </c>
      <c r="P495" s="115"/>
      <c r="Q495" s="115"/>
      <c r="R495" s="23"/>
      <c r="S495" s="135">
        <v>3.8847178999999938</v>
      </c>
      <c r="T495" s="140"/>
      <c r="U495" s="139"/>
      <c r="V495" s="85">
        <v>0.37</v>
      </c>
      <c r="W495" s="20"/>
      <c r="X495" s="86">
        <v>1.07</v>
      </c>
      <c r="Y495" s="82">
        <v>0.09</v>
      </c>
      <c r="Z495" s="87">
        <v>6.76</v>
      </c>
      <c r="AA495" s="91"/>
      <c r="AB495" s="91"/>
      <c r="AC495" s="128">
        <v>0.34</v>
      </c>
      <c r="AD495" s="23"/>
    </row>
    <row r="496" spans="1:30" x14ac:dyDescent="0.25">
      <c r="A496" s="80">
        <v>103</v>
      </c>
      <c r="B496" s="99" t="s">
        <v>168</v>
      </c>
      <c r="C496" s="100">
        <v>24</v>
      </c>
      <c r="D496" s="78"/>
      <c r="E496" s="23"/>
      <c r="F496" s="23"/>
      <c r="G496" s="23"/>
      <c r="H496" s="82">
        <v>29.29</v>
      </c>
      <c r="I496" s="24"/>
      <c r="J496" s="23"/>
      <c r="K496" s="23"/>
      <c r="L496" s="82">
        <v>6.55</v>
      </c>
      <c r="M496" s="82">
        <v>4.18</v>
      </c>
      <c r="N496" s="82">
        <v>3.62</v>
      </c>
      <c r="O496" s="82">
        <v>6.98</v>
      </c>
      <c r="P496" s="115"/>
      <c r="Q496" s="115"/>
      <c r="R496" s="23"/>
      <c r="S496" s="135">
        <v>3.8847178999999938</v>
      </c>
      <c r="T496" s="140"/>
      <c r="U496" s="139"/>
      <c r="V496" s="85">
        <v>0.37</v>
      </c>
      <c r="W496" s="20"/>
      <c r="X496" s="86">
        <v>1.07</v>
      </c>
      <c r="Y496" s="82">
        <v>0.09</v>
      </c>
      <c r="Z496" s="87">
        <v>6.76</v>
      </c>
      <c r="AA496" s="91"/>
      <c r="AB496" s="91"/>
      <c r="AC496" s="128">
        <v>0.34</v>
      </c>
      <c r="AD496" s="23"/>
    </row>
    <row r="497" spans="1:30" x14ac:dyDescent="0.25">
      <c r="A497" s="80">
        <v>104</v>
      </c>
      <c r="B497" s="99" t="s">
        <v>168</v>
      </c>
      <c r="C497" s="100" t="s">
        <v>184</v>
      </c>
      <c r="D497" s="78"/>
      <c r="E497" s="23"/>
      <c r="F497" s="23"/>
      <c r="G497" s="23"/>
      <c r="H497" s="82">
        <v>35.173974328422297</v>
      </c>
      <c r="I497" s="24"/>
      <c r="J497" s="23"/>
      <c r="K497" s="23"/>
      <c r="L497" s="82">
        <v>6.55</v>
      </c>
      <c r="M497" s="82">
        <v>4.18</v>
      </c>
      <c r="N497" s="82">
        <v>3.62</v>
      </c>
      <c r="O497" s="82">
        <v>6.98</v>
      </c>
      <c r="P497" s="115"/>
      <c r="Q497" s="115"/>
      <c r="R497" s="23"/>
      <c r="S497" s="135">
        <v>9.7733081787056264</v>
      </c>
      <c r="T497" s="140"/>
      <c r="U497" s="139"/>
      <c r="V497" s="85">
        <v>0.37</v>
      </c>
      <c r="W497" s="20"/>
      <c r="X497" s="86">
        <v>1.07</v>
      </c>
      <c r="Y497" s="82">
        <v>0.09</v>
      </c>
      <c r="Z497" s="87">
        <v>6.76</v>
      </c>
      <c r="AA497" s="91"/>
      <c r="AB497" s="91"/>
      <c r="AC497" s="128">
        <v>0.32458622129436326</v>
      </c>
      <c r="AD497" s="23"/>
    </row>
    <row r="498" spans="1:30" x14ac:dyDescent="0.25">
      <c r="A498" s="80">
        <v>105</v>
      </c>
      <c r="B498" s="99" t="s">
        <v>168</v>
      </c>
      <c r="C498" s="100" t="s">
        <v>185</v>
      </c>
      <c r="D498" s="78"/>
      <c r="E498" s="23"/>
      <c r="F498" s="23"/>
      <c r="G498" s="23"/>
      <c r="H498" s="82">
        <v>35.172573060669656</v>
      </c>
      <c r="I498" s="24"/>
      <c r="J498" s="23"/>
      <c r="K498" s="23"/>
      <c r="L498" s="82">
        <v>6.55</v>
      </c>
      <c r="M498" s="82">
        <v>4.18</v>
      </c>
      <c r="N498" s="82">
        <v>3.62</v>
      </c>
      <c r="O498" s="82">
        <v>6.98</v>
      </c>
      <c r="P498" s="115"/>
      <c r="Q498" s="115"/>
      <c r="R498" s="23"/>
      <c r="S498" s="135">
        <v>9.7825730606696553</v>
      </c>
      <c r="T498" s="140"/>
      <c r="U498" s="139"/>
      <c r="V498" s="85">
        <v>0.37</v>
      </c>
      <c r="W498" s="20"/>
      <c r="X498" s="86">
        <v>1.07</v>
      </c>
      <c r="Y498" s="82">
        <v>0.09</v>
      </c>
      <c r="Z498" s="87">
        <v>6.76</v>
      </c>
      <c r="AA498" s="91"/>
      <c r="AB498" s="91"/>
      <c r="AC498" s="128">
        <v>0.32</v>
      </c>
      <c r="AD498" s="23"/>
    </row>
    <row r="499" spans="1:30" x14ac:dyDescent="0.25">
      <c r="A499" s="80">
        <v>106</v>
      </c>
      <c r="B499" s="99" t="s">
        <v>147</v>
      </c>
      <c r="C499" s="100">
        <v>14</v>
      </c>
      <c r="D499" s="78"/>
      <c r="E499" s="23"/>
      <c r="F499" s="23"/>
      <c r="G499" s="23"/>
      <c r="H499" s="82">
        <v>27.82</v>
      </c>
      <c r="I499" s="24"/>
      <c r="J499" s="23"/>
      <c r="K499" s="23"/>
      <c r="L499" s="82">
        <v>6.55</v>
      </c>
      <c r="M499" s="82">
        <v>4.18</v>
      </c>
      <c r="N499" s="82">
        <v>3.62</v>
      </c>
      <c r="O499" s="82">
        <v>6.98</v>
      </c>
      <c r="P499" s="115"/>
      <c r="Q499" s="115"/>
      <c r="R499" s="23"/>
      <c r="S499" s="135">
        <v>2.490866699999998</v>
      </c>
      <c r="T499" s="140"/>
      <c r="U499" s="139"/>
      <c r="V499" s="85">
        <v>0.37</v>
      </c>
      <c r="W499" s="20"/>
      <c r="X499" s="86">
        <v>1.07</v>
      </c>
      <c r="Y499" s="82">
        <v>0.09</v>
      </c>
      <c r="Z499" s="87">
        <v>6.76</v>
      </c>
      <c r="AA499" s="91"/>
      <c r="AB499" s="91"/>
      <c r="AC499" s="128">
        <v>0.26</v>
      </c>
      <c r="AD499" s="23"/>
    </row>
    <row r="500" spans="1:30" x14ac:dyDescent="0.25">
      <c r="A500" s="80">
        <v>107</v>
      </c>
      <c r="B500" s="99" t="s">
        <v>169</v>
      </c>
      <c r="C500" s="100">
        <v>10</v>
      </c>
      <c r="D500" s="78"/>
      <c r="E500" s="23"/>
      <c r="F500" s="23"/>
      <c r="G500" s="23"/>
      <c r="H500" s="82">
        <v>35.18</v>
      </c>
      <c r="I500" s="24"/>
      <c r="J500" s="23"/>
      <c r="K500" s="23"/>
      <c r="L500" s="82">
        <v>6.55</v>
      </c>
      <c r="M500" s="82">
        <v>4.18</v>
      </c>
      <c r="N500" s="82">
        <v>3.62</v>
      </c>
      <c r="O500" s="82">
        <v>6.98</v>
      </c>
      <c r="P500" s="115"/>
      <c r="Q500" s="115"/>
      <c r="R500" s="23"/>
      <c r="S500" s="135">
        <v>9.8191885519535393</v>
      </c>
      <c r="T500" s="140"/>
      <c r="U500" s="139"/>
      <c r="V500" s="85">
        <v>0.37</v>
      </c>
      <c r="W500" s="20"/>
      <c r="X500" s="86">
        <v>1.07</v>
      </c>
      <c r="Y500" s="82">
        <v>0.09</v>
      </c>
      <c r="Z500" s="87">
        <v>6.76</v>
      </c>
      <c r="AA500" s="91"/>
      <c r="AB500" s="91"/>
      <c r="AC500" s="128">
        <v>0.28812354804646251</v>
      </c>
      <c r="AD500" s="23"/>
    </row>
    <row r="501" spans="1:30" x14ac:dyDescent="0.25">
      <c r="A501" s="80">
        <v>108</v>
      </c>
      <c r="B501" s="99" t="s">
        <v>169</v>
      </c>
      <c r="C501" s="100">
        <v>11</v>
      </c>
      <c r="D501" s="78"/>
      <c r="E501" s="23"/>
      <c r="F501" s="23"/>
      <c r="G501" s="23"/>
      <c r="H501" s="82">
        <v>29.29</v>
      </c>
      <c r="I501" s="24"/>
      <c r="J501" s="23"/>
      <c r="K501" s="23"/>
      <c r="L501" s="82">
        <v>6.55</v>
      </c>
      <c r="M501" s="82">
        <v>4.18</v>
      </c>
      <c r="N501" s="82">
        <v>3.62</v>
      </c>
      <c r="O501" s="82">
        <v>6.98</v>
      </c>
      <c r="P501" s="115"/>
      <c r="Q501" s="115"/>
      <c r="R501" s="23"/>
      <c r="S501" s="135">
        <v>3.8847178999999938</v>
      </c>
      <c r="T501" s="140"/>
      <c r="U501" s="139"/>
      <c r="V501" s="85">
        <v>0.37</v>
      </c>
      <c r="W501" s="20"/>
      <c r="X501" s="86">
        <v>1.07</v>
      </c>
      <c r="Y501" s="82">
        <v>0.09</v>
      </c>
      <c r="Z501" s="87">
        <v>6.76</v>
      </c>
      <c r="AA501" s="91"/>
      <c r="AB501" s="91"/>
      <c r="AC501" s="128">
        <v>0.34</v>
      </c>
      <c r="AD501" s="23"/>
    </row>
    <row r="502" spans="1:30" x14ac:dyDescent="0.25">
      <c r="A502" s="80">
        <v>109</v>
      </c>
      <c r="B502" s="99" t="s">
        <v>169</v>
      </c>
      <c r="C502" s="100">
        <v>12</v>
      </c>
      <c r="D502" s="78"/>
      <c r="E502" s="23"/>
      <c r="F502" s="23"/>
      <c r="G502" s="23"/>
      <c r="H502" s="82">
        <v>29.29</v>
      </c>
      <c r="I502" s="24"/>
      <c r="J502" s="23"/>
      <c r="K502" s="23"/>
      <c r="L502" s="82">
        <v>6.55</v>
      </c>
      <c r="M502" s="82">
        <v>4.18</v>
      </c>
      <c r="N502" s="82">
        <v>3.62</v>
      </c>
      <c r="O502" s="82">
        <v>6.98</v>
      </c>
      <c r="P502" s="115"/>
      <c r="Q502" s="115"/>
      <c r="R502" s="23"/>
      <c r="S502" s="135">
        <v>3.8847178999999938</v>
      </c>
      <c r="T502" s="140"/>
      <c r="U502" s="139"/>
      <c r="V502" s="85">
        <v>0.37</v>
      </c>
      <c r="W502" s="20"/>
      <c r="X502" s="86">
        <v>1.07</v>
      </c>
      <c r="Y502" s="82">
        <v>0.09</v>
      </c>
      <c r="Z502" s="87">
        <v>6.76</v>
      </c>
      <c r="AA502" s="91"/>
      <c r="AB502" s="91"/>
      <c r="AC502" s="128">
        <v>0.34</v>
      </c>
      <c r="AD502" s="23"/>
    </row>
    <row r="503" spans="1:30" x14ac:dyDescent="0.25">
      <c r="A503" s="80">
        <v>110</v>
      </c>
      <c r="B503" s="99" t="s">
        <v>169</v>
      </c>
      <c r="C503" s="100">
        <v>13</v>
      </c>
      <c r="D503" s="78"/>
      <c r="E503" s="23"/>
      <c r="F503" s="23"/>
      <c r="G503" s="23"/>
      <c r="H503" s="82">
        <v>31.889229754109142</v>
      </c>
      <c r="I503" s="24"/>
      <c r="J503" s="23"/>
      <c r="K503" s="23"/>
      <c r="L503" s="82">
        <v>6.55</v>
      </c>
      <c r="M503" s="82">
        <v>4.18</v>
      </c>
      <c r="N503" s="82">
        <v>3.62</v>
      </c>
      <c r="O503" s="82">
        <v>6.98</v>
      </c>
      <c r="P503" s="115"/>
      <c r="Q503" s="115"/>
      <c r="R503" s="23"/>
      <c r="S503" s="135">
        <v>6.5415778382273171</v>
      </c>
      <c r="T503" s="140"/>
      <c r="U503" s="139"/>
      <c r="V503" s="85">
        <v>0.37</v>
      </c>
      <c r="W503" s="20"/>
      <c r="X503" s="86">
        <v>1.07</v>
      </c>
      <c r="Y503" s="82">
        <v>0.09</v>
      </c>
      <c r="Z503" s="87">
        <v>6.76</v>
      </c>
      <c r="AA503" s="91"/>
      <c r="AB503" s="91"/>
      <c r="AC503" s="128">
        <v>0.2776519158818217</v>
      </c>
      <c r="AD503" s="23"/>
    </row>
    <row r="504" spans="1:30" x14ac:dyDescent="0.25">
      <c r="A504" s="80">
        <v>111</v>
      </c>
      <c r="B504" s="99" t="s">
        <v>169</v>
      </c>
      <c r="C504" s="100" t="s">
        <v>186</v>
      </c>
      <c r="D504" s="78"/>
      <c r="E504" s="23"/>
      <c r="F504" s="23"/>
      <c r="G504" s="23"/>
      <c r="H504" s="82">
        <v>29.29</v>
      </c>
      <c r="I504" s="24"/>
      <c r="J504" s="23"/>
      <c r="K504" s="23"/>
      <c r="L504" s="82">
        <v>6.55</v>
      </c>
      <c r="M504" s="82">
        <v>4.18</v>
      </c>
      <c r="N504" s="82">
        <v>3.62</v>
      </c>
      <c r="O504" s="82">
        <v>6.98</v>
      </c>
      <c r="P504" s="115"/>
      <c r="Q504" s="115"/>
      <c r="R504" s="23"/>
      <c r="S504" s="135">
        <v>3.8892923416302034</v>
      </c>
      <c r="T504" s="140"/>
      <c r="U504" s="139"/>
      <c r="V504" s="85">
        <v>0.37</v>
      </c>
      <c r="W504" s="20"/>
      <c r="X504" s="86">
        <v>1.07</v>
      </c>
      <c r="Y504" s="82">
        <v>0.09</v>
      </c>
      <c r="Z504" s="87">
        <v>6.76</v>
      </c>
      <c r="AA504" s="91"/>
      <c r="AB504" s="91"/>
      <c r="AC504" s="128">
        <v>0.33542555836979043</v>
      </c>
      <c r="AD504" s="23"/>
    </row>
    <row r="505" spans="1:30" x14ac:dyDescent="0.25">
      <c r="A505" s="80">
        <v>112</v>
      </c>
      <c r="B505" s="129" t="s">
        <v>169</v>
      </c>
      <c r="C505" s="100">
        <v>14</v>
      </c>
      <c r="D505" s="78"/>
      <c r="E505" s="23"/>
      <c r="F505" s="23"/>
      <c r="G505" s="23"/>
      <c r="H505" s="82">
        <v>29.29</v>
      </c>
      <c r="I505" s="24"/>
      <c r="J505" s="23"/>
      <c r="K505" s="23"/>
      <c r="L505" s="82">
        <v>6.55</v>
      </c>
      <c r="M505" s="82">
        <v>4.18</v>
      </c>
      <c r="N505" s="82">
        <v>3.62</v>
      </c>
      <c r="O505" s="82">
        <v>6.98</v>
      </c>
      <c r="P505" s="115"/>
      <c r="Q505" s="115"/>
      <c r="R505" s="23"/>
      <c r="S505" s="135">
        <v>3.8847178999999938</v>
      </c>
      <c r="T505" s="140"/>
      <c r="U505" s="139"/>
      <c r="V505" s="85">
        <v>0.37</v>
      </c>
      <c r="W505" s="20"/>
      <c r="X505" s="86">
        <v>1.07</v>
      </c>
      <c r="Y505" s="82">
        <v>0.09</v>
      </c>
      <c r="Z505" s="87">
        <v>6.76</v>
      </c>
      <c r="AA505" s="91"/>
      <c r="AB505" s="91"/>
      <c r="AC505" s="128">
        <v>0.34</v>
      </c>
      <c r="AD505" s="23"/>
    </row>
    <row r="506" spans="1:30" x14ac:dyDescent="0.25">
      <c r="A506" s="80">
        <v>113</v>
      </c>
      <c r="B506" s="99" t="s">
        <v>169</v>
      </c>
      <c r="C506" s="100">
        <v>15</v>
      </c>
      <c r="D506" s="78"/>
      <c r="E506" s="23"/>
      <c r="F506" s="23"/>
      <c r="G506" s="23"/>
      <c r="H506" s="82">
        <v>31.864070642484794</v>
      </c>
      <c r="I506" s="24"/>
      <c r="J506" s="23"/>
      <c r="K506" s="23"/>
      <c r="L506" s="82">
        <v>6.55</v>
      </c>
      <c r="M506" s="82">
        <v>4.18</v>
      </c>
      <c r="N506" s="82">
        <v>3.62</v>
      </c>
      <c r="O506" s="82">
        <v>6.98</v>
      </c>
      <c r="P506" s="115"/>
      <c r="Q506" s="115"/>
      <c r="R506" s="23"/>
      <c r="S506" s="135">
        <v>6.4784616068635925</v>
      </c>
      <c r="T506" s="140"/>
      <c r="U506" s="139"/>
      <c r="V506" s="85">
        <v>0.37</v>
      </c>
      <c r="W506" s="20"/>
      <c r="X506" s="86">
        <v>1.07</v>
      </c>
      <c r="Y506" s="82">
        <v>0.09</v>
      </c>
      <c r="Z506" s="87">
        <v>6.76</v>
      </c>
      <c r="AA506" s="91"/>
      <c r="AB506" s="91"/>
      <c r="AC506" s="128">
        <v>0.30717289313640311</v>
      </c>
      <c r="AD506" s="23"/>
    </row>
    <row r="507" spans="1:30" x14ac:dyDescent="0.25">
      <c r="A507" s="80">
        <v>114</v>
      </c>
      <c r="B507" s="99" t="s">
        <v>182</v>
      </c>
      <c r="C507" s="100" t="s">
        <v>187</v>
      </c>
      <c r="D507" s="78"/>
      <c r="E507" s="23"/>
      <c r="F507" s="23"/>
      <c r="G507" s="23"/>
      <c r="H507" s="82">
        <v>32.12334705346062</v>
      </c>
      <c r="I507" s="24"/>
      <c r="J507" s="23"/>
      <c r="K507" s="23"/>
      <c r="L507" s="82">
        <v>6.55</v>
      </c>
      <c r="M507" s="82">
        <v>4.18</v>
      </c>
      <c r="N507" s="82">
        <v>3.62</v>
      </c>
      <c r="O507" s="82">
        <v>6.98</v>
      </c>
      <c r="P507" s="115"/>
      <c r="Q507" s="115"/>
      <c r="R507" s="23"/>
      <c r="S507" s="135">
        <v>6.550730347016704</v>
      </c>
      <c r="T507" s="140"/>
      <c r="U507" s="139"/>
      <c r="V507" s="85">
        <v>0.37</v>
      </c>
      <c r="W507" s="20"/>
      <c r="X507" s="86">
        <v>1.07</v>
      </c>
      <c r="Y507" s="82">
        <v>0.09</v>
      </c>
      <c r="Z507" s="87">
        <v>6.76</v>
      </c>
      <c r="AA507" s="91"/>
      <c r="AB507" s="91"/>
      <c r="AC507" s="128">
        <v>0.5026167064439141</v>
      </c>
      <c r="AD507" s="23"/>
    </row>
    <row r="508" spans="1:30" x14ac:dyDescent="0.25">
      <c r="A508" s="80">
        <v>115</v>
      </c>
      <c r="B508" s="99" t="s">
        <v>169</v>
      </c>
      <c r="C508" s="100">
        <v>16</v>
      </c>
      <c r="D508" s="78"/>
      <c r="E508" s="23"/>
      <c r="F508" s="23"/>
      <c r="G508" s="23"/>
      <c r="H508" s="82">
        <v>29.29</v>
      </c>
      <c r="I508" s="24"/>
      <c r="J508" s="23"/>
      <c r="K508" s="23"/>
      <c r="L508" s="82">
        <v>6.55</v>
      </c>
      <c r="M508" s="82">
        <v>4.18</v>
      </c>
      <c r="N508" s="82">
        <v>3.62</v>
      </c>
      <c r="O508" s="82">
        <v>6.98</v>
      </c>
      <c r="P508" s="115"/>
      <c r="Q508" s="115"/>
      <c r="R508" s="23"/>
      <c r="S508" s="135">
        <v>3.8847178999999938</v>
      </c>
      <c r="T508" s="140"/>
      <c r="U508" s="139"/>
      <c r="V508" s="85">
        <v>0.37</v>
      </c>
      <c r="W508" s="20"/>
      <c r="X508" s="86">
        <v>1.07</v>
      </c>
      <c r="Y508" s="82">
        <v>0.09</v>
      </c>
      <c r="Z508" s="87">
        <v>6.76</v>
      </c>
      <c r="AA508" s="91"/>
      <c r="AB508" s="91"/>
      <c r="AC508" s="128">
        <v>0.34</v>
      </c>
      <c r="AD508" s="23"/>
    </row>
    <row r="509" spans="1:30" x14ac:dyDescent="0.25">
      <c r="A509" s="80">
        <v>116</v>
      </c>
      <c r="B509" s="99" t="s">
        <v>169</v>
      </c>
      <c r="C509" s="100">
        <v>18</v>
      </c>
      <c r="D509" s="78"/>
      <c r="E509" s="23"/>
      <c r="F509" s="23"/>
      <c r="G509" s="23"/>
      <c r="H509" s="82">
        <v>29.155396255521996</v>
      </c>
      <c r="I509" s="24"/>
      <c r="J509" s="23"/>
      <c r="K509" s="23"/>
      <c r="L509" s="82">
        <v>6.55</v>
      </c>
      <c r="M509" s="82">
        <v>4.18</v>
      </c>
      <c r="N509" s="82">
        <v>3.62</v>
      </c>
      <c r="O509" s="82">
        <v>6.98</v>
      </c>
      <c r="P509" s="115"/>
      <c r="Q509" s="115"/>
      <c r="R509" s="23"/>
      <c r="S509" s="135">
        <v>3.7897092657951355</v>
      </c>
      <c r="T509" s="140"/>
      <c r="U509" s="139"/>
      <c r="V509" s="85">
        <v>0.37</v>
      </c>
      <c r="W509" s="20"/>
      <c r="X509" s="86">
        <v>1.07</v>
      </c>
      <c r="Y509" s="82">
        <v>0.09</v>
      </c>
      <c r="Z509" s="87">
        <v>6.76</v>
      </c>
      <c r="AA509" s="91"/>
      <c r="AB509" s="91"/>
      <c r="AC509" s="128">
        <v>0.29568698972685692</v>
      </c>
      <c r="AD509" s="23"/>
    </row>
    <row r="510" spans="1:30" x14ac:dyDescent="0.25">
      <c r="A510" s="80">
        <v>117</v>
      </c>
      <c r="B510" s="99" t="s">
        <v>169</v>
      </c>
      <c r="C510" s="100">
        <v>19</v>
      </c>
      <c r="D510" s="78"/>
      <c r="E510" s="23"/>
      <c r="F510" s="23"/>
      <c r="G510" s="23"/>
      <c r="H510" s="82">
        <v>29.29</v>
      </c>
      <c r="I510" s="24"/>
      <c r="J510" s="23"/>
      <c r="K510" s="23"/>
      <c r="L510" s="82">
        <v>6.55</v>
      </c>
      <c r="M510" s="82">
        <v>4.18</v>
      </c>
      <c r="N510" s="82">
        <v>3.62</v>
      </c>
      <c r="O510" s="82">
        <v>6.98</v>
      </c>
      <c r="P510" s="115"/>
      <c r="Q510" s="115"/>
      <c r="R510" s="23"/>
      <c r="S510" s="135">
        <v>3.8847178999999938</v>
      </c>
      <c r="T510" s="140"/>
      <c r="U510" s="139"/>
      <c r="V510" s="85">
        <v>0.37</v>
      </c>
      <c r="W510" s="20"/>
      <c r="X510" s="86">
        <v>1.07</v>
      </c>
      <c r="Y510" s="82">
        <v>0.09</v>
      </c>
      <c r="Z510" s="87">
        <v>6.76</v>
      </c>
      <c r="AA510" s="91"/>
      <c r="AB510" s="91"/>
      <c r="AC510" s="128">
        <v>0.34</v>
      </c>
      <c r="AD510" s="23"/>
    </row>
    <row r="511" spans="1:30" x14ac:dyDescent="0.25">
      <c r="A511" s="80">
        <v>118</v>
      </c>
      <c r="B511" s="99" t="s">
        <v>169</v>
      </c>
      <c r="C511" s="100">
        <v>21</v>
      </c>
      <c r="D511" s="78"/>
      <c r="E511" s="23"/>
      <c r="F511" s="23"/>
      <c r="G511" s="23"/>
      <c r="H511" s="82">
        <v>29.29</v>
      </c>
      <c r="I511" s="24"/>
      <c r="J511" s="23"/>
      <c r="K511" s="23"/>
      <c r="L511" s="82">
        <v>6.55</v>
      </c>
      <c r="M511" s="82">
        <v>4.18</v>
      </c>
      <c r="N511" s="82">
        <v>3.62</v>
      </c>
      <c r="O511" s="82">
        <v>6.98</v>
      </c>
      <c r="P511" s="115"/>
      <c r="Q511" s="115"/>
      <c r="R511" s="23"/>
      <c r="S511" s="135">
        <v>3.8847178999999938</v>
      </c>
      <c r="T511" s="140"/>
      <c r="U511" s="139"/>
      <c r="V511" s="85">
        <v>0.37</v>
      </c>
      <c r="W511" s="20"/>
      <c r="X511" s="86">
        <v>1.07</v>
      </c>
      <c r="Y511" s="82">
        <v>0.09</v>
      </c>
      <c r="Z511" s="87">
        <v>6.76</v>
      </c>
      <c r="AA511" s="91"/>
      <c r="AB511" s="91"/>
      <c r="AC511" s="128">
        <v>0.34</v>
      </c>
      <c r="AD511" s="23"/>
    </row>
    <row r="512" spans="1:30" x14ac:dyDescent="0.25">
      <c r="A512" s="80">
        <v>119</v>
      </c>
      <c r="B512" s="99" t="s">
        <v>169</v>
      </c>
      <c r="C512" s="100">
        <v>23</v>
      </c>
      <c r="D512" s="78"/>
      <c r="E512" s="23"/>
      <c r="F512" s="23"/>
      <c r="G512" s="23"/>
      <c r="H512" s="82">
        <v>29.37</v>
      </c>
      <c r="I512" s="24"/>
      <c r="J512" s="23"/>
      <c r="K512" s="23"/>
      <c r="L512" s="82">
        <v>6.55</v>
      </c>
      <c r="M512" s="82">
        <v>4.18</v>
      </c>
      <c r="N512" s="82">
        <v>3.62</v>
      </c>
      <c r="O512" s="82">
        <v>6.98</v>
      </c>
      <c r="P512" s="115"/>
      <c r="Q512" s="115"/>
      <c r="R512" s="23"/>
      <c r="S512" s="135">
        <v>3.9587939999999966</v>
      </c>
      <c r="T512" s="140"/>
      <c r="U512" s="139"/>
      <c r="V512" s="85">
        <v>0.37</v>
      </c>
      <c r="W512" s="20"/>
      <c r="X512" s="86">
        <v>1.07</v>
      </c>
      <c r="Y512" s="82">
        <v>0.09</v>
      </c>
      <c r="Z512" s="87">
        <v>6.76</v>
      </c>
      <c r="AA512" s="91"/>
      <c r="AB512" s="91"/>
      <c r="AC512" s="128">
        <v>0.34</v>
      </c>
      <c r="AD512" s="23"/>
    </row>
    <row r="513" spans="1:30" x14ac:dyDescent="0.25">
      <c r="A513" s="80">
        <v>120</v>
      </c>
      <c r="B513" s="99" t="s">
        <v>169</v>
      </c>
      <c r="C513" s="100">
        <v>25</v>
      </c>
      <c r="D513" s="78"/>
      <c r="E513" s="23"/>
      <c r="F513" s="23"/>
      <c r="G513" s="23"/>
      <c r="H513" s="82">
        <v>29.29</v>
      </c>
      <c r="I513" s="24"/>
      <c r="J513" s="23"/>
      <c r="K513" s="23"/>
      <c r="L513" s="82">
        <v>6.55</v>
      </c>
      <c r="M513" s="82">
        <v>4.18</v>
      </c>
      <c r="N513" s="82">
        <v>3.62</v>
      </c>
      <c r="O513" s="82">
        <v>6.98</v>
      </c>
      <c r="P513" s="115"/>
      <c r="Q513" s="115"/>
      <c r="R513" s="23"/>
      <c r="S513" s="135">
        <v>3.8847178999999938</v>
      </c>
      <c r="T513" s="140"/>
      <c r="U513" s="139"/>
      <c r="V513" s="85">
        <v>0.37</v>
      </c>
      <c r="W513" s="20"/>
      <c r="X513" s="86">
        <v>1.07</v>
      </c>
      <c r="Y513" s="82">
        <v>0.09</v>
      </c>
      <c r="Z513" s="87">
        <v>6.76</v>
      </c>
      <c r="AA513" s="91"/>
      <c r="AB513" s="91"/>
      <c r="AC513" s="128">
        <v>0.34</v>
      </c>
      <c r="AD513" s="23"/>
    </row>
    <row r="514" spans="1:30" x14ac:dyDescent="0.25">
      <c r="A514" s="80">
        <v>121</v>
      </c>
      <c r="B514" s="99" t="s">
        <v>169</v>
      </c>
      <c r="C514" s="100">
        <v>8</v>
      </c>
      <c r="D514" s="78"/>
      <c r="E514" s="23"/>
      <c r="F514" s="23"/>
      <c r="G514" s="23"/>
      <c r="H514" s="82">
        <v>35.187880521052634</v>
      </c>
      <c r="I514" s="24"/>
      <c r="J514" s="23"/>
      <c r="K514" s="23"/>
      <c r="L514" s="82">
        <v>6.55</v>
      </c>
      <c r="M514" s="82">
        <v>4.18</v>
      </c>
      <c r="N514" s="82">
        <v>3.62</v>
      </c>
      <c r="O514" s="82">
        <v>6.98</v>
      </c>
      <c r="P514" s="115"/>
      <c r="Q514" s="115"/>
      <c r="R514" s="23"/>
      <c r="S514" s="135">
        <v>9.8306668368421057</v>
      </c>
      <c r="T514" s="140"/>
      <c r="U514" s="139"/>
      <c r="V514" s="85">
        <v>0.37</v>
      </c>
      <c r="W514" s="20"/>
      <c r="X514" s="86">
        <v>1.07</v>
      </c>
      <c r="Y514" s="82">
        <v>0.09</v>
      </c>
      <c r="Z514" s="87">
        <v>6.76</v>
      </c>
      <c r="AA514" s="91"/>
      <c r="AB514" s="91"/>
      <c r="AC514" s="128">
        <v>0.28721368421052634</v>
      </c>
      <c r="AD514" s="23"/>
    </row>
    <row r="515" spans="1:30" x14ac:dyDescent="0.25">
      <c r="A515" s="80">
        <v>122</v>
      </c>
      <c r="B515" s="99" t="s">
        <v>125</v>
      </c>
      <c r="C515" s="100" t="s">
        <v>189</v>
      </c>
      <c r="D515" s="78"/>
      <c r="E515" s="23"/>
      <c r="F515" s="23"/>
      <c r="G515" s="23"/>
      <c r="H515" s="82">
        <v>29.29</v>
      </c>
      <c r="I515" s="24"/>
      <c r="J515" s="23"/>
      <c r="K515" s="23"/>
      <c r="L515" s="82">
        <v>6.55</v>
      </c>
      <c r="M515" s="82">
        <v>4.18</v>
      </c>
      <c r="N515" s="82">
        <v>3.62</v>
      </c>
      <c r="O515" s="82">
        <v>6.98</v>
      </c>
      <c r="P515" s="115"/>
      <c r="Q515" s="115"/>
      <c r="R515" s="23"/>
      <c r="S515" s="135">
        <v>3.8847178999999938</v>
      </c>
      <c r="T515" s="140"/>
      <c r="U515" s="139"/>
      <c r="V515" s="85">
        <v>0.37</v>
      </c>
      <c r="W515" s="20"/>
      <c r="X515" s="86">
        <v>1.07</v>
      </c>
      <c r="Y515" s="82">
        <v>0.09</v>
      </c>
      <c r="Z515" s="87">
        <v>6.76</v>
      </c>
      <c r="AA515" s="91"/>
      <c r="AB515" s="91"/>
      <c r="AC515" s="128">
        <v>0.34</v>
      </c>
      <c r="AD515" s="23"/>
    </row>
    <row r="516" spans="1:30" x14ac:dyDescent="0.25">
      <c r="A516" s="80">
        <v>123</v>
      </c>
      <c r="B516" s="99" t="s">
        <v>125</v>
      </c>
      <c r="C516" s="100" t="s">
        <v>190</v>
      </c>
      <c r="D516" s="78"/>
      <c r="E516" s="23"/>
      <c r="F516" s="23"/>
      <c r="G516" s="23"/>
      <c r="H516" s="82">
        <v>31.855499570125836</v>
      </c>
      <c r="I516" s="24"/>
      <c r="J516" s="23"/>
      <c r="K516" s="23"/>
      <c r="L516" s="82">
        <v>6.55</v>
      </c>
      <c r="M516" s="82">
        <v>4.18</v>
      </c>
      <c r="N516" s="82">
        <v>3.62</v>
      </c>
      <c r="O516" s="82">
        <v>6.98</v>
      </c>
      <c r="P516" s="115"/>
      <c r="Q516" s="115"/>
      <c r="R516" s="23"/>
      <c r="S516" s="135">
        <v>6.4754995701258347</v>
      </c>
      <c r="T516" s="140"/>
      <c r="U516" s="139"/>
      <c r="V516" s="85">
        <v>0.37</v>
      </c>
      <c r="W516" s="20"/>
      <c r="X516" s="86">
        <v>1.07</v>
      </c>
      <c r="Y516" s="82">
        <v>0.09</v>
      </c>
      <c r="Z516" s="87">
        <v>6.76</v>
      </c>
      <c r="AA516" s="91"/>
      <c r="AB516" s="91"/>
      <c r="AC516" s="128">
        <v>0.31</v>
      </c>
      <c r="AD516" s="23"/>
    </row>
    <row r="517" spans="1:30" x14ac:dyDescent="0.25">
      <c r="A517" s="80">
        <v>124</v>
      </c>
      <c r="B517" s="99" t="s">
        <v>125</v>
      </c>
      <c r="C517" s="100">
        <v>15</v>
      </c>
      <c r="D517" s="78"/>
      <c r="E517" s="23"/>
      <c r="F517" s="23"/>
      <c r="G517" s="23"/>
      <c r="H517" s="82">
        <v>31.864198734537212</v>
      </c>
      <c r="I517" s="24"/>
      <c r="J517" s="23"/>
      <c r="K517" s="23"/>
      <c r="L517" s="82">
        <v>6.55</v>
      </c>
      <c r="M517" s="82">
        <v>4.18</v>
      </c>
      <c r="N517" s="82">
        <v>3.62</v>
      </c>
      <c r="O517" s="82">
        <v>6.98</v>
      </c>
      <c r="P517" s="115"/>
      <c r="Q517" s="115"/>
      <c r="R517" s="23"/>
      <c r="S517" s="135">
        <v>6.4794082563971305</v>
      </c>
      <c r="T517" s="140"/>
      <c r="U517" s="139"/>
      <c r="V517" s="85">
        <v>0.37</v>
      </c>
      <c r="W517" s="20"/>
      <c r="X517" s="86">
        <v>1.07</v>
      </c>
      <c r="Y517" s="82">
        <v>0.09</v>
      </c>
      <c r="Z517" s="87">
        <v>6.76</v>
      </c>
      <c r="AA517" s="91"/>
      <c r="AB517" s="91"/>
      <c r="AC517" s="128">
        <v>0.30622624360286593</v>
      </c>
      <c r="AD517" s="23"/>
    </row>
    <row r="518" spans="1:30" x14ac:dyDescent="0.25">
      <c r="A518" s="80">
        <v>125</v>
      </c>
      <c r="B518" s="99" t="s">
        <v>125</v>
      </c>
      <c r="C518" s="100" t="s">
        <v>191</v>
      </c>
      <c r="D518" s="78"/>
      <c r="E518" s="23"/>
      <c r="F518" s="23"/>
      <c r="G518" s="23"/>
      <c r="H518" s="82">
        <v>29.29</v>
      </c>
      <c r="I518" s="24"/>
      <c r="J518" s="23"/>
      <c r="K518" s="23"/>
      <c r="L518" s="82">
        <v>6.55</v>
      </c>
      <c r="M518" s="82">
        <v>4.18</v>
      </c>
      <c r="N518" s="82">
        <v>3.62</v>
      </c>
      <c r="O518" s="82">
        <v>6.98</v>
      </c>
      <c r="P518" s="115"/>
      <c r="Q518" s="115"/>
      <c r="R518" s="23"/>
      <c r="S518" s="135">
        <v>3.8847178999999938</v>
      </c>
      <c r="T518" s="140"/>
      <c r="U518" s="139"/>
      <c r="V518" s="85">
        <v>0.37</v>
      </c>
      <c r="W518" s="20"/>
      <c r="X518" s="86">
        <v>1.07</v>
      </c>
      <c r="Y518" s="82">
        <v>0.09</v>
      </c>
      <c r="Z518" s="87">
        <v>6.76</v>
      </c>
      <c r="AA518" s="91"/>
      <c r="AB518" s="91"/>
      <c r="AC518" s="128">
        <v>0.34</v>
      </c>
      <c r="AD518" s="23"/>
    </row>
    <row r="519" spans="1:30" x14ac:dyDescent="0.25">
      <c r="A519" s="80">
        <v>126</v>
      </c>
      <c r="B519" s="99" t="s">
        <v>125</v>
      </c>
      <c r="C519" s="100">
        <v>5</v>
      </c>
      <c r="D519" s="78"/>
      <c r="E519" s="23"/>
      <c r="F519" s="23"/>
      <c r="G519" s="23"/>
      <c r="H519" s="82">
        <v>29.29</v>
      </c>
      <c r="I519" s="24"/>
      <c r="J519" s="23"/>
      <c r="K519" s="23"/>
      <c r="L519" s="82">
        <v>6.55</v>
      </c>
      <c r="M519" s="82">
        <v>4.18</v>
      </c>
      <c r="N519" s="82">
        <v>3.62</v>
      </c>
      <c r="O519" s="82">
        <v>6.98</v>
      </c>
      <c r="P519" s="115"/>
      <c r="Q519" s="115"/>
      <c r="R519" s="23"/>
      <c r="S519" s="135">
        <v>3.8847178999999938</v>
      </c>
      <c r="T519" s="140"/>
      <c r="U519" s="139"/>
      <c r="V519" s="85">
        <v>0.37</v>
      </c>
      <c r="W519" s="20"/>
      <c r="X519" s="86">
        <v>1.07</v>
      </c>
      <c r="Y519" s="82">
        <v>0.09</v>
      </c>
      <c r="Z519" s="87">
        <v>6.76</v>
      </c>
      <c r="AA519" s="91"/>
      <c r="AB519" s="91"/>
      <c r="AC519" s="128">
        <v>0.34</v>
      </c>
      <c r="AD519" s="23"/>
    </row>
    <row r="520" spans="1:30" x14ac:dyDescent="0.25">
      <c r="A520" s="80">
        <v>127</v>
      </c>
      <c r="B520" s="99" t="s">
        <v>125</v>
      </c>
      <c r="C520" s="100">
        <v>6</v>
      </c>
      <c r="D520" s="78"/>
      <c r="E520" s="23"/>
      <c r="F520" s="23"/>
      <c r="G520" s="23"/>
      <c r="H520" s="82">
        <v>29.29</v>
      </c>
      <c r="I520" s="24"/>
      <c r="J520" s="23"/>
      <c r="K520" s="23"/>
      <c r="L520" s="82">
        <v>6.55</v>
      </c>
      <c r="M520" s="82">
        <v>4.18</v>
      </c>
      <c r="N520" s="82">
        <v>3.62</v>
      </c>
      <c r="O520" s="82">
        <v>6.98</v>
      </c>
      <c r="P520" s="115"/>
      <c r="Q520" s="115"/>
      <c r="R520" s="23"/>
      <c r="S520" s="135">
        <v>3.8847178999999938</v>
      </c>
      <c r="T520" s="140"/>
      <c r="U520" s="139"/>
      <c r="V520" s="85">
        <v>0.37</v>
      </c>
      <c r="W520" s="20"/>
      <c r="X520" s="86">
        <v>1.07</v>
      </c>
      <c r="Y520" s="82">
        <v>0.09</v>
      </c>
      <c r="Z520" s="87">
        <v>6.76</v>
      </c>
      <c r="AA520" s="91"/>
      <c r="AB520" s="91"/>
      <c r="AC520" s="128">
        <v>0.34</v>
      </c>
      <c r="AD520" s="23"/>
    </row>
    <row r="521" spans="1:30" x14ac:dyDescent="0.25">
      <c r="A521" s="80">
        <v>128</v>
      </c>
      <c r="B521" s="99" t="s">
        <v>125</v>
      </c>
      <c r="C521" s="100">
        <v>8</v>
      </c>
      <c r="D521" s="78"/>
      <c r="E521" s="23"/>
      <c r="F521" s="23"/>
      <c r="G521" s="23"/>
      <c r="H521" s="82">
        <v>29.29</v>
      </c>
      <c r="I521" s="24"/>
      <c r="J521" s="23"/>
      <c r="K521" s="23"/>
      <c r="L521" s="82">
        <v>6.55</v>
      </c>
      <c r="M521" s="82">
        <v>4.18</v>
      </c>
      <c r="N521" s="82">
        <v>3.62</v>
      </c>
      <c r="O521" s="82">
        <v>6.98</v>
      </c>
      <c r="P521" s="115"/>
      <c r="Q521" s="115"/>
      <c r="R521" s="23"/>
      <c r="S521" s="135">
        <v>3.8847178999999938</v>
      </c>
      <c r="T521" s="140"/>
      <c r="U521" s="139"/>
      <c r="V521" s="85">
        <v>0.37</v>
      </c>
      <c r="W521" s="20"/>
      <c r="X521" s="86">
        <v>1.07</v>
      </c>
      <c r="Y521" s="82">
        <v>0.09</v>
      </c>
      <c r="Z521" s="87">
        <v>6.76</v>
      </c>
      <c r="AA521" s="91"/>
      <c r="AB521" s="91"/>
      <c r="AC521" s="128">
        <v>0.34</v>
      </c>
      <c r="AD521" s="23"/>
    </row>
    <row r="522" spans="1:30" x14ac:dyDescent="0.25">
      <c r="A522" s="80">
        <v>129</v>
      </c>
      <c r="B522" s="99" t="s">
        <v>74</v>
      </c>
      <c r="C522" s="100">
        <v>22</v>
      </c>
      <c r="D522" s="78"/>
      <c r="E522" s="23"/>
      <c r="F522" s="23"/>
      <c r="G522" s="23"/>
      <c r="H522" s="82">
        <v>31.853452200000007</v>
      </c>
      <c r="I522" s="24"/>
      <c r="J522" s="23"/>
      <c r="K522" s="23"/>
      <c r="L522" s="82">
        <v>6.55</v>
      </c>
      <c r="M522" s="82">
        <v>4.18</v>
      </c>
      <c r="N522" s="82">
        <v>3.62</v>
      </c>
      <c r="O522" s="82">
        <v>6.98</v>
      </c>
      <c r="P522" s="115"/>
      <c r="Q522" s="115"/>
      <c r="R522" s="23"/>
      <c r="S522" s="135">
        <v>6.3527922000000041</v>
      </c>
      <c r="T522" s="140"/>
      <c r="U522" s="139"/>
      <c r="V522" s="85">
        <v>0.37</v>
      </c>
      <c r="W522" s="20"/>
      <c r="X522" s="86">
        <v>1.07</v>
      </c>
      <c r="Y522" s="82">
        <v>0.09</v>
      </c>
      <c r="Z522" s="87">
        <v>6.76</v>
      </c>
      <c r="AA522" s="91"/>
      <c r="AB522" s="91"/>
      <c r="AC522" s="128">
        <v>0.43065999999999999</v>
      </c>
      <c r="AD522" s="23"/>
    </row>
    <row r="523" spans="1:30" x14ac:dyDescent="0.25">
      <c r="A523" s="80">
        <v>130</v>
      </c>
      <c r="B523" s="99" t="s">
        <v>74</v>
      </c>
      <c r="C523" s="100">
        <v>30</v>
      </c>
      <c r="D523" s="78"/>
      <c r="E523" s="23"/>
      <c r="F523" s="23"/>
      <c r="G523" s="23"/>
      <c r="H523" s="82">
        <v>28.772246140679712</v>
      </c>
      <c r="I523" s="24"/>
      <c r="J523" s="23"/>
      <c r="K523" s="23"/>
      <c r="L523" s="82">
        <v>6.55</v>
      </c>
      <c r="M523" s="82">
        <v>4.18</v>
      </c>
      <c r="N523" s="82">
        <v>3.62</v>
      </c>
      <c r="O523" s="82">
        <v>6.98</v>
      </c>
      <c r="P523" s="115"/>
      <c r="Q523" s="115"/>
      <c r="R523" s="23"/>
      <c r="S523" s="135">
        <v>3.2178144208032959</v>
      </c>
      <c r="T523" s="140"/>
      <c r="U523" s="139"/>
      <c r="V523" s="85">
        <v>0.37</v>
      </c>
      <c r="W523" s="20"/>
      <c r="X523" s="86">
        <v>1.07</v>
      </c>
      <c r="Y523" s="82">
        <v>0.09</v>
      </c>
      <c r="Z523" s="87">
        <v>6.76</v>
      </c>
      <c r="AA523" s="91"/>
      <c r="AB523" s="91"/>
      <c r="AC523" s="128">
        <v>0.48443171987641609</v>
      </c>
      <c r="AD523" s="23"/>
    </row>
    <row r="524" spans="1:30" x14ac:dyDescent="0.25">
      <c r="A524" s="80">
        <v>131</v>
      </c>
      <c r="B524" s="99" t="s">
        <v>76</v>
      </c>
      <c r="C524" s="100" t="s">
        <v>192</v>
      </c>
      <c r="D524" s="78"/>
      <c r="E524" s="23"/>
      <c r="F524" s="23"/>
      <c r="G524" s="23"/>
      <c r="H524" s="82">
        <v>27.548459325494203</v>
      </c>
      <c r="I524" s="24"/>
      <c r="J524" s="23"/>
      <c r="K524" s="23"/>
      <c r="L524" s="82">
        <v>6.55</v>
      </c>
      <c r="M524" s="82">
        <v>4.18</v>
      </c>
      <c r="N524" s="82">
        <v>3.62</v>
      </c>
      <c r="O524" s="82">
        <v>6.98</v>
      </c>
      <c r="P524" s="115"/>
      <c r="Q524" s="115"/>
      <c r="R524" s="23"/>
      <c r="S524" s="135">
        <v>2.20601760770279</v>
      </c>
      <c r="T524" s="141"/>
      <c r="U524" s="139"/>
      <c r="V524" s="85">
        <v>0.37</v>
      </c>
      <c r="W524" s="20"/>
      <c r="X524" s="86">
        <v>1.07</v>
      </c>
      <c r="Y524" s="82">
        <v>0.09</v>
      </c>
      <c r="Z524" s="87">
        <v>6.76</v>
      </c>
      <c r="AA524" s="91"/>
      <c r="AB524" s="91"/>
      <c r="AC524" s="128">
        <v>0.27244171779141108</v>
      </c>
      <c r="AD524" s="23"/>
    </row>
    <row r="525" spans="1:30" x14ac:dyDescent="0.25">
      <c r="A525" s="80">
        <v>132</v>
      </c>
      <c r="B525" s="99" t="s">
        <v>177</v>
      </c>
      <c r="C525" s="100" t="s">
        <v>193</v>
      </c>
      <c r="D525" s="78"/>
      <c r="E525" s="23"/>
      <c r="F525" s="23"/>
      <c r="G525" s="23"/>
      <c r="H525" s="82">
        <v>32.99782338083758</v>
      </c>
      <c r="I525" s="24"/>
      <c r="J525" s="23"/>
      <c r="K525" s="23"/>
      <c r="L525" s="82">
        <v>6.55</v>
      </c>
      <c r="M525" s="82">
        <v>4.18</v>
      </c>
      <c r="N525" s="82">
        <v>3.62</v>
      </c>
      <c r="O525" s="82">
        <v>6.98</v>
      </c>
      <c r="P525" s="115"/>
      <c r="Q525" s="115"/>
      <c r="R525" s="23"/>
      <c r="S525" s="135">
        <v>7.6313417015275942</v>
      </c>
      <c r="T525" s="140"/>
      <c r="U525" s="139"/>
      <c r="V525" s="85">
        <v>0.37</v>
      </c>
      <c r="W525" s="20"/>
      <c r="X525" s="86">
        <v>1.07</v>
      </c>
      <c r="Y525" s="82">
        <v>0.09</v>
      </c>
      <c r="Z525" s="87">
        <v>6.76</v>
      </c>
      <c r="AA525" s="91"/>
      <c r="AB525" s="91"/>
      <c r="AC525" s="128">
        <v>0.29648167930998648</v>
      </c>
      <c r="AD525" s="23"/>
    </row>
    <row r="526" spans="1:30" x14ac:dyDescent="0.25">
      <c r="A526" s="80">
        <v>133</v>
      </c>
      <c r="B526" s="99" t="s">
        <v>177</v>
      </c>
      <c r="C526" s="100">
        <v>4</v>
      </c>
      <c r="D526" s="78"/>
      <c r="E526" s="23"/>
      <c r="F526" s="23"/>
      <c r="G526" s="23"/>
      <c r="H526" s="82">
        <v>35.178187179426303</v>
      </c>
      <c r="I526" s="24"/>
      <c r="J526" s="23"/>
      <c r="K526" s="23"/>
      <c r="L526" s="82">
        <v>6.55</v>
      </c>
      <c r="M526" s="82">
        <v>4.18</v>
      </c>
      <c r="N526" s="82">
        <v>3.62</v>
      </c>
      <c r="O526" s="82">
        <v>6.98</v>
      </c>
      <c r="P526" s="115"/>
      <c r="Q526" s="115"/>
      <c r="R526" s="23"/>
      <c r="S526" s="135">
        <v>9.814735547378822</v>
      </c>
      <c r="T526" s="140"/>
      <c r="U526" s="139"/>
      <c r="V526" s="85">
        <v>0.37</v>
      </c>
      <c r="W526" s="20"/>
      <c r="X526" s="86">
        <v>1.07</v>
      </c>
      <c r="Y526" s="82">
        <v>0.09</v>
      </c>
      <c r="Z526" s="87">
        <v>6.76</v>
      </c>
      <c r="AA526" s="91"/>
      <c r="AB526" s="91"/>
      <c r="AC526" s="128">
        <v>0.29345163204747771</v>
      </c>
      <c r="AD526" s="23"/>
    </row>
    <row r="527" spans="1:30" x14ac:dyDescent="0.25">
      <c r="A527" s="80">
        <v>134</v>
      </c>
      <c r="B527" s="99" t="s">
        <v>46</v>
      </c>
      <c r="C527" s="100">
        <v>53</v>
      </c>
      <c r="D527" s="78"/>
      <c r="E527" s="23"/>
      <c r="F527" s="23"/>
      <c r="G527" s="23"/>
      <c r="H527" s="82">
        <v>35.179180705679741</v>
      </c>
      <c r="I527" s="24"/>
      <c r="J527" s="23"/>
      <c r="K527" s="23"/>
      <c r="L527" s="82">
        <v>6.55</v>
      </c>
      <c r="M527" s="82">
        <v>4.18</v>
      </c>
      <c r="N527" s="82">
        <v>3.62</v>
      </c>
      <c r="O527" s="82">
        <v>6.98</v>
      </c>
      <c r="P527" s="115"/>
      <c r="Q527" s="115"/>
      <c r="R527" s="23"/>
      <c r="S527" s="135">
        <v>9.8230716147706456</v>
      </c>
      <c r="T527" s="140"/>
      <c r="U527" s="139"/>
      <c r="V527" s="85">
        <v>0.37</v>
      </c>
      <c r="W527" s="20"/>
      <c r="X527" s="86">
        <v>1.07</v>
      </c>
      <c r="Y527" s="82">
        <v>0.09</v>
      </c>
      <c r="Z527" s="87">
        <v>6.76</v>
      </c>
      <c r="AA527" s="91"/>
      <c r="AB527" s="91"/>
      <c r="AC527" s="128">
        <v>0.28610909090909092</v>
      </c>
      <c r="AD527" s="23"/>
    </row>
    <row r="528" spans="1:30" x14ac:dyDescent="0.25">
      <c r="A528" s="80">
        <v>135</v>
      </c>
      <c r="B528" s="99" t="s">
        <v>46</v>
      </c>
      <c r="C528" s="100">
        <v>55</v>
      </c>
      <c r="D528" s="78"/>
      <c r="E528" s="23"/>
      <c r="F528" s="23"/>
      <c r="G528" s="23"/>
      <c r="H528" s="82">
        <v>29.29</v>
      </c>
      <c r="I528" s="24"/>
      <c r="J528" s="23"/>
      <c r="K528" s="23"/>
      <c r="L528" s="82">
        <v>6.55</v>
      </c>
      <c r="M528" s="82">
        <v>4.18</v>
      </c>
      <c r="N528" s="82">
        <v>3.62</v>
      </c>
      <c r="O528" s="82">
        <v>6.98</v>
      </c>
      <c r="P528" s="115"/>
      <c r="Q528" s="115"/>
      <c r="R528" s="23"/>
      <c r="S528" s="135">
        <v>3.8847179000000009</v>
      </c>
      <c r="T528" s="140"/>
      <c r="U528" s="139"/>
      <c r="V528" s="85">
        <v>0.37</v>
      </c>
      <c r="W528" s="20"/>
      <c r="X528" s="86">
        <v>1.07</v>
      </c>
      <c r="Y528" s="82">
        <v>0.09</v>
      </c>
      <c r="Z528" s="87">
        <v>6.76</v>
      </c>
      <c r="AA528" s="91"/>
      <c r="AB528" s="91"/>
      <c r="AC528" s="128">
        <v>0.34</v>
      </c>
      <c r="AD528" s="23"/>
    </row>
    <row r="529" spans="1:30" x14ac:dyDescent="0.25">
      <c r="A529" s="80">
        <v>136</v>
      </c>
      <c r="B529" s="99" t="s">
        <v>46</v>
      </c>
      <c r="C529" s="100" t="s">
        <v>194</v>
      </c>
      <c r="D529" s="78"/>
      <c r="E529" s="23"/>
      <c r="F529" s="23"/>
      <c r="G529" s="23"/>
      <c r="H529" s="82">
        <v>29.326232850166114</v>
      </c>
      <c r="I529" s="24"/>
      <c r="J529" s="23"/>
      <c r="K529" s="23"/>
      <c r="L529" s="82">
        <v>6.55</v>
      </c>
      <c r="M529" s="82">
        <v>4.18</v>
      </c>
      <c r="N529" s="82">
        <v>3.62</v>
      </c>
      <c r="O529" s="82">
        <v>6.98</v>
      </c>
      <c r="P529" s="115"/>
      <c r="Q529" s="115"/>
      <c r="R529" s="23"/>
      <c r="S529" s="135">
        <v>3.8847179000000009</v>
      </c>
      <c r="T529" s="140"/>
      <c r="U529" s="139"/>
      <c r="V529" s="85">
        <v>0.37</v>
      </c>
      <c r="W529" s="20"/>
      <c r="X529" s="86">
        <v>1.07</v>
      </c>
      <c r="Y529" s="82">
        <v>0.09</v>
      </c>
      <c r="Z529" s="87">
        <v>6.76</v>
      </c>
      <c r="AA529" s="91"/>
      <c r="AB529" s="91"/>
      <c r="AC529" s="128">
        <v>0.34</v>
      </c>
      <c r="AD529" s="23"/>
    </row>
    <row r="530" spans="1:30" x14ac:dyDescent="0.25">
      <c r="A530" s="80">
        <v>137</v>
      </c>
      <c r="B530" s="99" t="s">
        <v>188</v>
      </c>
      <c r="C530" s="100">
        <v>11</v>
      </c>
      <c r="D530" s="78"/>
      <c r="E530" s="23"/>
      <c r="F530" s="23"/>
      <c r="G530" s="23"/>
      <c r="H530" s="82">
        <v>29.29</v>
      </c>
      <c r="I530" s="24"/>
      <c r="J530" s="23"/>
      <c r="K530" s="23"/>
      <c r="L530" s="82">
        <v>6.55</v>
      </c>
      <c r="M530" s="82">
        <v>4.18</v>
      </c>
      <c r="N530" s="82">
        <v>3.62</v>
      </c>
      <c r="O530" s="82">
        <v>6.98</v>
      </c>
      <c r="P530" s="115"/>
      <c r="Q530" s="115"/>
      <c r="R530" s="23"/>
      <c r="S530" s="135">
        <v>3.8847179000000009</v>
      </c>
      <c r="T530" s="140"/>
      <c r="U530" s="139"/>
      <c r="V530" s="85">
        <v>0.37</v>
      </c>
      <c r="W530" s="20"/>
      <c r="X530" s="86">
        <v>1.07</v>
      </c>
      <c r="Y530" s="82">
        <v>0.09</v>
      </c>
      <c r="Z530" s="87">
        <v>6.76</v>
      </c>
      <c r="AA530" s="91"/>
      <c r="AB530" s="91"/>
      <c r="AC530" s="128">
        <v>0.34</v>
      </c>
      <c r="AD530" s="23"/>
    </row>
    <row r="531" spans="1:30" x14ac:dyDescent="0.25">
      <c r="A531" s="80">
        <v>138</v>
      </c>
      <c r="B531" s="99" t="s">
        <v>188</v>
      </c>
      <c r="C531" s="100" t="s">
        <v>195</v>
      </c>
      <c r="D531" s="78"/>
      <c r="E531" s="23"/>
      <c r="F531" s="23"/>
      <c r="G531" s="23"/>
      <c r="H531" s="82">
        <v>29.29</v>
      </c>
      <c r="I531" s="24"/>
      <c r="J531" s="23"/>
      <c r="K531" s="23"/>
      <c r="L531" s="82">
        <v>6.55</v>
      </c>
      <c r="M531" s="82">
        <v>4.18</v>
      </c>
      <c r="N531" s="82">
        <v>3.62</v>
      </c>
      <c r="O531" s="82">
        <v>6.98</v>
      </c>
      <c r="P531" s="115"/>
      <c r="Q531" s="115"/>
      <c r="R531" s="23"/>
      <c r="S531" s="135">
        <v>3.8847179000000009</v>
      </c>
      <c r="T531" s="140"/>
      <c r="U531" s="139"/>
      <c r="V531" s="85">
        <v>0.37</v>
      </c>
      <c r="W531" s="20"/>
      <c r="X531" s="86">
        <v>1.07</v>
      </c>
      <c r="Y531" s="82">
        <v>0.09</v>
      </c>
      <c r="Z531" s="87">
        <v>6.76</v>
      </c>
      <c r="AA531" s="91"/>
      <c r="AB531" s="91"/>
      <c r="AC531" s="128">
        <v>0.34</v>
      </c>
      <c r="AD531" s="23"/>
    </row>
    <row r="532" spans="1:30" x14ac:dyDescent="0.25">
      <c r="A532" s="80">
        <v>139</v>
      </c>
      <c r="B532" s="99" t="s">
        <v>188</v>
      </c>
      <c r="C532" s="100" t="s">
        <v>196</v>
      </c>
      <c r="D532" s="78"/>
      <c r="E532" s="23"/>
      <c r="F532" s="23"/>
      <c r="G532" s="23"/>
      <c r="H532" s="82">
        <v>29.29</v>
      </c>
      <c r="I532" s="24"/>
      <c r="J532" s="23"/>
      <c r="K532" s="23"/>
      <c r="L532" s="82">
        <v>6.55</v>
      </c>
      <c r="M532" s="82">
        <v>4.18</v>
      </c>
      <c r="N532" s="82">
        <v>3.62</v>
      </c>
      <c r="O532" s="82">
        <v>6.98</v>
      </c>
      <c r="P532" s="115"/>
      <c r="Q532" s="115"/>
      <c r="R532" s="23"/>
      <c r="S532" s="135">
        <v>3.8847179000000009</v>
      </c>
      <c r="T532" s="140"/>
      <c r="U532" s="139"/>
      <c r="V532" s="85">
        <v>0.37</v>
      </c>
      <c r="W532" s="20"/>
      <c r="X532" s="86">
        <v>1.07</v>
      </c>
      <c r="Y532" s="82">
        <v>0.09</v>
      </c>
      <c r="Z532" s="87">
        <v>6.76</v>
      </c>
      <c r="AA532" s="91"/>
      <c r="AB532" s="91"/>
      <c r="AC532" s="128">
        <v>0.34</v>
      </c>
      <c r="AD532" s="23"/>
    </row>
    <row r="533" spans="1:30" x14ac:dyDescent="0.25">
      <c r="A533" s="80">
        <v>140</v>
      </c>
      <c r="B533" s="99" t="s">
        <v>188</v>
      </c>
      <c r="C533" s="100">
        <v>4</v>
      </c>
      <c r="D533" s="78"/>
      <c r="E533" s="23"/>
      <c r="F533" s="23"/>
      <c r="G533" s="23"/>
      <c r="H533" s="82">
        <v>29.29</v>
      </c>
      <c r="I533" s="24"/>
      <c r="J533" s="23"/>
      <c r="K533" s="23"/>
      <c r="L533" s="82">
        <v>6.55</v>
      </c>
      <c r="M533" s="82">
        <v>4.18</v>
      </c>
      <c r="N533" s="82">
        <v>3.62</v>
      </c>
      <c r="O533" s="82">
        <v>6.98</v>
      </c>
      <c r="P533" s="115"/>
      <c r="Q533" s="115"/>
      <c r="R533" s="23"/>
      <c r="S533" s="135">
        <v>3.8847179000000009</v>
      </c>
      <c r="T533" s="140"/>
      <c r="U533" s="139"/>
      <c r="V533" s="85">
        <v>0.37</v>
      </c>
      <c r="W533" s="20"/>
      <c r="X533" s="86">
        <v>1.07</v>
      </c>
      <c r="Y533" s="82">
        <v>0.09</v>
      </c>
      <c r="Z533" s="87">
        <v>6.76</v>
      </c>
      <c r="AA533" s="91"/>
      <c r="AB533" s="91"/>
      <c r="AC533" s="128">
        <v>0.34</v>
      </c>
      <c r="AD533" s="23"/>
    </row>
    <row r="534" spans="1:30" x14ac:dyDescent="0.25">
      <c r="A534" s="80">
        <v>141</v>
      </c>
      <c r="B534" s="99" t="s">
        <v>188</v>
      </c>
      <c r="C534" s="100" t="s">
        <v>197</v>
      </c>
      <c r="D534" s="78"/>
      <c r="E534" s="23"/>
      <c r="F534" s="23"/>
      <c r="G534" s="23"/>
      <c r="H534" s="82">
        <v>29.29</v>
      </c>
      <c r="I534" s="24"/>
      <c r="J534" s="23"/>
      <c r="K534" s="23"/>
      <c r="L534" s="82">
        <v>6.55</v>
      </c>
      <c r="M534" s="82">
        <v>4.18</v>
      </c>
      <c r="N534" s="82">
        <v>3.62</v>
      </c>
      <c r="O534" s="82">
        <v>6.98</v>
      </c>
      <c r="P534" s="115"/>
      <c r="Q534" s="115"/>
      <c r="R534" s="23"/>
      <c r="S534" s="135">
        <v>3.8847179000000009</v>
      </c>
      <c r="T534" s="140"/>
      <c r="U534" s="139"/>
      <c r="V534" s="85">
        <v>0.37</v>
      </c>
      <c r="W534" s="20"/>
      <c r="X534" s="86">
        <v>1.07</v>
      </c>
      <c r="Y534" s="82">
        <v>0.09</v>
      </c>
      <c r="Z534" s="87">
        <v>6.76</v>
      </c>
      <c r="AA534" s="91"/>
      <c r="AB534" s="91"/>
      <c r="AC534" s="128">
        <v>0.34</v>
      </c>
      <c r="AD534" s="23"/>
    </row>
    <row r="535" spans="1:30" x14ac:dyDescent="0.25">
      <c r="A535" s="16"/>
      <c r="B535" s="105"/>
      <c r="C535" s="91"/>
      <c r="D535" s="78"/>
      <c r="E535" s="23"/>
      <c r="F535" s="23"/>
      <c r="G535" s="23"/>
      <c r="H535" s="23"/>
      <c r="I535" s="24"/>
      <c r="J535" s="23"/>
      <c r="K535" s="23"/>
      <c r="L535" s="23"/>
      <c r="M535" s="23"/>
      <c r="N535" s="23"/>
      <c r="O535" s="23"/>
      <c r="P535" s="115"/>
      <c r="Q535" s="115"/>
      <c r="R535" s="23"/>
      <c r="S535" s="115"/>
      <c r="T535" s="122"/>
      <c r="U535" s="21"/>
      <c r="V535" s="22"/>
      <c r="W535" s="20"/>
      <c r="X535" s="20"/>
      <c r="Y535" s="23"/>
      <c r="Z535" s="90"/>
      <c r="AA535" s="91"/>
      <c r="AB535" s="91"/>
      <c r="AC535" s="17"/>
      <c r="AD535" s="23"/>
    </row>
    <row r="536" spans="1:30" x14ac:dyDescent="0.25">
      <c r="A536" s="168" t="s">
        <v>145</v>
      </c>
      <c r="B536" s="168"/>
      <c r="C536" s="168"/>
      <c r="D536" s="168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68"/>
      <c r="R536" s="168"/>
      <c r="S536" s="168"/>
      <c r="T536" s="168"/>
      <c r="U536" s="168"/>
      <c r="V536" s="168"/>
      <c r="W536" s="168"/>
      <c r="X536" s="168"/>
      <c r="Y536" s="168"/>
      <c r="Z536" s="168"/>
      <c r="AA536" s="168"/>
      <c r="AB536" s="168"/>
      <c r="AC536" s="168"/>
      <c r="AD536" s="168"/>
    </row>
    <row r="537" spans="1:30" ht="15" customHeight="1" x14ac:dyDescent="0.25">
      <c r="A537" s="169" t="s">
        <v>1</v>
      </c>
      <c r="B537" s="169" t="s">
        <v>2</v>
      </c>
      <c r="C537" s="157" t="s">
        <v>3</v>
      </c>
      <c r="D537" s="172" t="s">
        <v>4</v>
      </c>
      <c r="E537" s="155" t="s">
        <v>5</v>
      </c>
      <c r="F537" s="175"/>
      <c r="G537" s="175"/>
      <c r="H537" s="175"/>
      <c r="I537" s="175"/>
      <c r="J537" s="175"/>
      <c r="K537" s="175"/>
      <c r="L537" s="175"/>
      <c r="M537" s="175"/>
      <c r="N537" s="175"/>
      <c r="O537" s="175"/>
      <c r="P537" s="175"/>
      <c r="Q537" s="175"/>
      <c r="R537" s="175"/>
      <c r="S537" s="175"/>
      <c r="T537" s="175"/>
      <c r="U537" s="175"/>
      <c r="V537" s="175"/>
      <c r="W537" s="175"/>
      <c r="X537" s="175"/>
      <c r="Y537" s="175"/>
      <c r="Z537" s="175"/>
      <c r="AA537" s="175"/>
      <c r="AB537" s="175"/>
      <c r="AC537" s="175"/>
      <c r="AD537" s="156"/>
    </row>
    <row r="538" spans="1:30" ht="12.75" customHeight="1" x14ac:dyDescent="0.25">
      <c r="A538" s="170"/>
      <c r="B538" s="170"/>
      <c r="C538" s="158"/>
      <c r="D538" s="173"/>
      <c r="E538" s="159" t="s">
        <v>9</v>
      </c>
      <c r="F538" s="159" t="s">
        <v>49</v>
      </c>
      <c r="G538" s="159" t="s">
        <v>50</v>
      </c>
      <c r="H538" s="159" t="s">
        <v>9</v>
      </c>
      <c r="I538" s="56"/>
      <c r="J538" s="176" t="s">
        <v>11</v>
      </c>
      <c r="K538" s="177"/>
      <c r="L538" s="177"/>
      <c r="M538" s="177"/>
      <c r="N538" s="177"/>
      <c r="O538" s="177"/>
      <c r="P538" s="177"/>
      <c r="Q538" s="177"/>
      <c r="R538" s="177"/>
      <c r="S538" s="177"/>
      <c r="T538" s="177"/>
      <c r="U538" s="177"/>
      <c r="V538" s="177"/>
      <c r="W538" s="177"/>
      <c r="X538" s="177"/>
      <c r="Y538" s="177"/>
      <c r="Z538" s="177"/>
      <c r="AA538" s="177"/>
      <c r="AB538" s="177"/>
      <c r="AC538" s="177"/>
      <c r="AD538" s="178"/>
    </row>
    <row r="539" spans="1:30" ht="13.15" customHeight="1" x14ac:dyDescent="0.25">
      <c r="A539" s="170"/>
      <c r="B539" s="170"/>
      <c r="C539" s="158"/>
      <c r="D539" s="173"/>
      <c r="E539" s="160"/>
      <c r="F539" s="160"/>
      <c r="G539" s="160"/>
      <c r="H539" s="160"/>
      <c r="I539" s="57"/>
      <c r="J539" s="161" t="s">
        <v>12</v>
      </c>
      <c r="K539" s="162"/>
      <c r="L539" s="161" t="s">
        <v>13</v>
      </c>
      <c r="M539" s="162"/>
      <c r="N539" s="159" t="s">
        <v>14</v>
      </c>
      <c r="O539" s="159" t="s">
        <v>15</v>
      </c>
      <c r="P539" s="179" t="s">
        <v>17</v>
      </c>
      <c r="Q539" s="180"/>
      <c r="R539" s="35"/>
      <c r="S539" s="179" t="s">
        <v>17</v>
      </c>
      <c r="T539" s="185"/>
      <c r="U539" s="185"/>
      <c r="V539" s="180"/>
      <c r="W539" s="159" t="s">
        <v>51</v>
      </c>
      <c r="X539" s="157" t="s">
        <v>51</v>
      </c>
      <c r="Y539" s="159" t="s">
        <v>20</v>
      </c>
      <c r="Z539" s="157" t="s">
        <v>52</v>
      </c>
      <c r="AA539" s="161" t="s">
        <v>53</v>
      </c>
      <c r="AB539" s="162"/>
      <c r="AC539" s="157" t="s">
        <v>23</v>
      </c>
      <c r="AD539" s="157" t="s">
        <v>54</v>
      </c>
    </row>
    <row r="540" spans="1:30" ht="12.75" customHeight="1" x14ac:dyDescent="0.25">
      <c r="A540" s="170"/>
      <c r="B540" s="170"/>
      <c r="C540" s="158"/>
      <c r="D540" s="173"/>
      <c r="E540" s="160"/>
      <c r="F540" s="160"/>
      <c r="G540" s="160"/>
      <c r="H540" s="160"/>
      <c r="I540" s="58"/>
      <c r="J540" s="163"/>
      <c r="K540" s="164"/>
      <c r="L540" s="163"/>
      <c r="M540" s="164"/>
      <c r="N540" s="160"/>
      <c r="O540" s="160" t="s">
        <v>25</v>
      </c>
      <c r="P540" s="181"/>
      <c r="Q540" s="182"/>
      <c r="R540" s="35"/>
      <c r="S540" s="181"/>
      <c r="T540" s="186"/>
      <c r="U540" s="186"/>
      <c r="V540" s="182"/>
      <c r="W540" s="160" t="s">
        <v>26</v>
      </c>
      <c r="X540" s="158"/>
      <c r="Y540" s="160" t="s">
        <v>27</v>
      </c>
      <c r="Z540" s="158"/>
      <c r="AA540" s="163"/>
      <c r="AB540" s="164"/>
      <c r="AC540" s="158"/>
      <c r="AD540" s="158"/>
    </row>
    <row r="541" spans="1:30" ht="12.75" customHeight="1" x14ac:dyDescent="0.25">
      <c r="A541" s="170"/>
      <c r="B541" s="170"/>
      <c r="C541" s="158"/>
      <c r="D541" s="173"/>
      <c r="E541" s="160"/>
      <c r="F541" s="160"/>
      <c r="G541" s="160"/>
      <c r="H541" s="160"/>
      <c r="I541" s="58"/>
      <c r="J541" s="163"/>
      <c r="K541" s="164"/>
      <c r="L541" s="163"/>
      <c r="M541" s="164"/>
      <c r="N541" s="160"/>
      <c r="O541" s="160"/>
      <c r="P541" s="181"/>
      <c r="Q541" s="182"/>
      <c r="R541" s="35"/>
      <c r="S541" s="181"/>
      <c r="T541" s="186"/>
      <c r="U541" s="186"/>
      <c r="V541" s="182"/>
      <c r="W541" s="160" t="s">
        <v>28</v>
      </c>
      <c r="X541" s="158"/>
      <c r="Y541" s="160"/>
      <c r="Z541" s="158"/>
      <c r="AA541" s="163"/>
      <c r="AB541" s="164"/>
      <c r="AC541" s="158"/>
      <c r="AD541" s="158"/>
    </row>
    <row r="542" spans="1:30" ht="29.25" customHeight="1" x14ac:dyDescent="0.25">
      <c r="A542" s="170"/>
      <c r="B542" s="170"/>
      <c r="C542" s="158"/>
      <c r="D542" s="173"/>
      <c r="E542" s="160"/>
      <c r="F542" s="160"/>
      <c r="G542" s="160"/>
      <c r="H542" s="160"/>
      <c r="I542" s="56"/>
      <c r="J542" s="165"/>
      <c r="K542" s="166"/>
      <c r="L542" s="165"/>
      <c r="M542" s="166"/>
      <c r="N542" s="160"/>
      <c r="O542" s="160"/>
      <c r="P542" s="181"/>
      <c r="Q542" s="182"/>
      <c r="R542" s="35"/>
      <c r="S542" s="183"/>
      <c r="T542" s="187"/>
      <c r="U542" s="187"/>
      <c r="V542" s="184"/>
      <c r="W542" s="160"/>
      <c r="X542" s="158"/>
      <c r="Y542" s="160"/>
      <c r="Z542" s="158"/>
      <c r="AA542" s="163"/>
      <c r="AB542" s="164"/>
      <c r="AC542" s="158"/>
      <c r="AD542" s="158"/>
    </row>
    <row r="543" spans="1:30" ht="192" customHeight="1" x14ac:dyDescent="0.25">
      <c r="A543" s="171"/>
      <c r="B543" s="171"/>
      <c r="C543" s="159"/>
      <c r="D543" s="174"/>
      <c r="E543" s="160"/>
      <c r="F543" s="160"/>
      <c r="G543" s="160"/>
      <c r="H543" s="160"/>
      <c r="I543" s="59"/>
      <c r="J543" s="60" t="s">
        <v>29</v>
      </c>
      <c r="K543" s="37" t="s">
        <v>30</v>
      </c>
      <c r="L543" s="60" t="s">
        <v>29</v>
      </c>
      <c r="M543" s="37" t="s">
        <v>30</v>
      </c>
      <c r="N543" s="160"/>
      <c r="O543" s="160"/>
      <c r="P543" s="183"/>
      <c r="Q543" s="184"/>
      <c r="R543" s="43"/>
      <c r="S543" s="153" t="s">
        <v>29</v>
      </c>
      <c r="T543" s="154"/>
      <c r="U543" s="61"/>
      <c r="V543" s="43" t="s">
        <v>32</v>
      </c>
      <c r="W543" s="160"/>
      <c r="X543" s="159"/>
      <c r="Y543" s="160"/>
      <c r="Z543" s="159"/>
      <c r="AA543" s="165"/>
      <c r="AB543" s="166"/>
      <c r="AC543" s="159"/>
      <c r="AD543" s="159"/>
    </row>
    <row r="544" spans="1:30" s="14" customFormat="1" ht="13.5" customHeight="1" x14ac:dyDescent="0.25">
      <c r="A544" s="62">
        <v>1</v>
      </c>
      <c r="B544" s="62">
        <v>2</v>
      </c>
      <c r="C544" s="63">
        <v>3</v>
      </c>
      <c r="D544" s="64"/>
      <c r="E544" s="63">
        <v>4</v>
      </c>
      <c r="F544" s="63"/>
      <c r="G544" s="63"/>
      <c r="H544" s="63">
        <v>4</v>
      </c>
      <c r="I544" s="65"/>
      <c r="J544" s="63">
        <v>5</v>
      </c>
      <c r="K544" s="63">
        <v>6</v>
      </c>
      <c r="L544" s="63">
        <v>5</v>
      </c>
      <c r="M544" s="63">
        <v>6</v>
      </c>
      <c r="N544" s="63">
        <v>7</v>
      </c>
      <c r="O544" s="63">
        <v>8</v>
      </c>
      <c r="P544" s="63">
        <v>9</v>
      </c>
      <c r="Q544" s="63">
        <v>10</v>
      </c>
      <c r="R544" s="63"/>
      <c r="S544" s="155">
        <v>9</v>
      </c>
      <c r="T544" s="167"/>
      <c r="U544" s="66"/>
      <c r="V544" s="67">
        <v>10</v>
      </c>
      <c r="W544" s="63">
        <v>11</v>
      </c>
      <c r="X544" s="63">
        <v>11</v>
      </c>
      <c r="Y544" s="63">
        <v>12</v>
      </c>
      <c r="Z544" s="25">
        <v>13</v>
      </c>
      <c r="AA544" s="155">
        <v>14</v>
      </c>
      <c r="AB544" s="156"/>
      <c r="AC544" s="63">
        <v>14</v>
      </c>
      <c r="AD544" s="63">
        <v>15</v>
      </c>
    </row>
    <row r="545" spans="1:32" x14ac:dyDescent="0.25">
      <c r="A545" s="80">
        <v>1</v>
      </c>
      <c r="B545" s="80" t="s">
        <v>146</v>
      </c>
      <c r="C545" s="81">
        <v>2</v>
      </c>
      <c r="D545" s="15">
        <v>102.4</v>
      </c>
      <c r="E545" s="82">
        <v>14.82</v>
      </c>
      <c r="F545" s="82">
        <f t="shared" ref="F545:F555" si="76">J545+N545+O545+P545+W545+Y545+Z545</f>
        <v>14.82</v>
      </c>
      <c r="G545" s="82">
        <f>L545+N545+O545+P545+X545+Y545+Z545</f>
        <v>15.809999999999999</v>
      </c>
      <c r="H545" s="82">
        <f t="shared" ref="H545:H555" si="77">L545+N545+O545+S545+X545+Y545+Z545+AC545</f>
        <v>15.809999999999999</v>
      </c>
      <c r="I545" s="83">
        <f t="shared" ref="I545:I555" si="78">G545/F545*100</f>
        <v>106.68016194331982</v>
      </c>
      <c r="J545" s="82">
        <v>6.59</v>
      </c>
      <c r="K545" s="82">
        <v>6.59</v>
      </c>
      <c r="L545" s="82">
        <f t="shared" ref="L545:M555" si="79">J545+0.44</f>
        <v>7.03</v>
      </c>
      <c r="M545" s="82">
        <f t="shared" si="79"/>
        <v>7.03</v>
      </c>
      <c r="N545" s="82"/>
      <c r="O545" s="82"/>
      <c r="P545" s="148">
        <v>1.99</v>
      </c>
      <c r="Q545" s="149"/>
      <c r="R545" s="107"/>
      <c r="S545" s="148">
        <v>1.99</v>
      </c>
      <c r="T545" s="152"/>
      <c r="U545" s="102"/>
      <c r="V545" s="104"/>
      <c r="W545" s="86">
        <v>1.74</v>
      </c>
      <c r="X545" s="86">
        <f t="shared" ref="X545:X555" si="80">W545+0.55</f>
        <v>2.29</v>
      </c>
      <c r="Y545" s="82">
        <v>0.08</v>
      </c>
      <c r="Z545" s="87">
        <v>4.42</v>
      </c>
      <c r="AA545" s="148"/>
      <c r="AB545" s="149"/>
      <c r="AC545" s="110"/>
      <c r="AD545" s="80"/>
    </row>
    <row r="546" spans="1:32" x14ac:dyDescent="0.25">
      <c r="A546" s="80">
        <v>2</v>
      </c>
      <c r="B546" s="80" t="s">
        <v>146</v>
      </c>
      <c r="C546" s="81">
        <v>3</v>
      </c>
      <c r="D546" s="15">
        <v>62.5</v>
      </c>
      <c r="E546" s="82">
        <v>14.82</v>
      </c>
      <c r="F546" s="82">
        <f t="shared" si="76"/>
        <v>14.82</v>
      </c>
      <c r="G546" s="82">
        <f t="shared" ref="G546:G555" si="81">L546+N546+O546+P546+X546+Y546+Z546</f>
        <v>15.809999999999999</v>
      </c>
      <c r="H546" s="82">
        <f t="shared" si="77"/>
        <v>15.809999999999999</v>
      </c>
      <c r="I546" s="83">
        <f t="shared" si="78"/>
        <v>106.68016194331982</v>
      </c>
      <c r="J546" s="82">
        <v>6.59</v>
      </c>
      <c r="K546" s="82">
        <v>6.59</v>
      </c>
      <c r="L546" s="82">
        <f t="shared" si="79"/>
        <v>7.03</v>
      </c>
      <c r="M546" s="82">
        <f t="shared" si="79"/>
        <v>7.03</v>
      </c>
      <c r="N546" s="82"/>
      <c r="O546" s="82"/>
      <c r="P546" s="148">
        <v>1.99</v>
      </c>
      <c r="Q546" s="149"/>
      <c r="R546" s="107"/>
      <c r="S546" s="148">
        <v>1.99</v>
      </c>
      <c r="T546" s="152"/>
      <c r="U546" s="102"/>
      <c r="V546" s="104"/>
      <c r="W546" s="86">
        <v>1.74</v>
      </c>
      <c r="X546" s="86">
        <f t="shared" si="80"/>
        <v>2.29</v>
      </c>
      <c r="Y546" s="82">
        <v>0.08</v>
      </c>
      <c r="Z546" s="87">
        <v>4.42</v>
      </c>
      <c r="AA546" s="148"/>
      <c r="AB546" s="149"/>
      <c r="AC546" s="110"/>
      <c r="AD546" s="80"/>
    </row>
    <row r="547" spans="1:32" x14ac:dyDescent="0.25">
      <c r="A547" s="80">
        <v>3</v>
      </c>
      <c r="B547" s="80" t="s">
        <v>146</v>
      </c>
      <c r="C547" s="81">
        <v>4</v>
      </c>
      <c r="D547" s="15">
        <v>122.8</v>
      </c>
      <c r="E547" s="82">
        <v>14.82</v>
      </c>
      <c r="F547" s="82">
        <f t="shared" si="76"/>
        <v>14.82</v>
      </c>
      <c r="G547" s="82">
        <f t="shared" si="81"/>
        <v>15.809999999999999</v>
      </c>
      <c r="H547" s="82">
        <f t="shared" si="77"/>
        <v>15.809999999999999</v>
      </c>
      <c r="I547" s="83">
        <f t="shared" si="78"/>
        <v>106.68016194331982</v>
      </c>
      <c r="J547" s="82">
        <v>6.59</v>
      </c>
      <c r="K547" s="82">
        <v>6.59</v>
      </c>
      <c r="L547" s="82">
        <f t="shared" si="79"/>
        <v>7.03</v>
      </c>
      <c r="M547" s="82">
        <f t="shared" si="79"/>
        <v>7.03</v>
      </c>
      <c r="N547" s="82"/>
      <c r="O547" s="82"/>
      <c r="P547" s="148">
        <v>1.99</v>
      </c>
      <c r="Q547" s="149"/>
      <c r="R547" s="107"/>
      <c r="S547" s="148">
        <v>1.99</v>
      </c>
      <c r="T547" s="152"/>
      <c r="U547" s="102"/>
      <c r="V547" s="104"/>
      <c r="W547" s="86">
        <v>1.74</v>
      </c>
      <c r="X547" s="86">
        <f t="shared" si="80"/>
        <v>2.29</v>
      </c>
      <c r="Y547" s="82">
        <v>0.08</v>
      </c>
      <c r="Z547" s="87">
        <v>4.42</v>
      </c>
      <c r="AA547" s="148"/>
      <c r="AB547" s="149"/>
      <c r="AC547" s="110"/>
      <c r="AD547" s="80"/>
    </row>
    <row r="548" spans="1:32" x14ac:dyDescent="0.25">
      <c r="A548" s="80">
        <v>4</v>
      </c>
      <c r="B548" s="80" t="s">
        <v>146</v>
      </c>
      <c r="C548" s="81">
        <v>5</v>
      </c>
      <c r="D548" s="15">
        <v>65.8</v>
      </c>
      <c r="E548" s="82">
        <v>14.82</v>
      </c>
      <c r="F548" s="82">
        <f t="shared" si="76"/>
        <v>14.82</v>
      </c>
      <c r="G548" s="82">
        <f t="shared" si="81"/>
        <v>15.809999999999999</v>
      </c>
      <c r="H548" s="82">
        <f t="shared" si="77"/>
        <v>15.809999999999999</v>
      </c>
      <c r="I548" s="83">
        <f t="shared" si="78"/>
        <v>106.68016194331982</v>
      </c>
      <c r="J548" s="82">
        <v>6.59</v>
      </c>
      <c r="K548" s="82">
        <v>6.59</v>
      </c>
      <c r="L548" s="82">
        <f t="shared" si="79"/>
        <v>7.03</v>
      </c>
      <c r="M548" s="82">
        <f t="shared" si="79"/>
        <v>7.03</v>
      </c>
      <c r="N548" s="82"/>
      <c r="O548" s="82"/>
      <c r="P548" s="148">
        <v>1.99</v>
      </c>
      <c r="Q548" s="149"/>
      <c r="R548" s="107"/>
      <c r="S548" s="148">
        <v>1.99</v>
      </c>
      <c r="T548" s="152"/>
      <c r="U548" s="102"/>
      <c r="V548" s="104"/>
      <c r="W548" s="86">
        <v>1.74</v>
      </c>
      <c r="X548" s="86">
        <f t="shared" si="80"/>
        <v>2.29</v>
      </c>
      <c r="Y548" s="82">
        <v>0.08</v>
      </c>
      <c r="Z548" s="87">
        <v>4.42</v>
      </c>
      <c r="AA548" s="148"/>
      <c r="AB548" s="149"/>
      <c r="AC548" s="110"/>
      <c r="AD548" s="80"/>
    </row>
    <row r="549" spans="1:32" x14ac:dyDescent="0.25">
      <c r="A549" s="80">
        <v>5</v>
      </c>
      <c r="B549" s="80" t="s">
        <v>146</v>
      </c>
      <c r="C549" s="81">
        <v>6</v>
      </c>
      <c r="D549" s="15">
        <v>104.5</v>
      </c>
      <c r="E549" s="82">
        <v>14.82</v>
      </c>
      <c r="F549" s="82">
        <f t="shared" si="76"/>
        <v>14.82</v>
      </c>
      <c r="G549" s="82">
        <f t="shared" si="81"/>
        <v>15.809999999999999</v>
      </c>
      <c r="H549" s="82">
        <f t="shared" si="77"/>
        <v>15.809999999999999</v>
      </c>
      <c r="I549" s="83">
        <f t="shared" si="78"/>
        <v>106.68016194331982</v>
      </c>
      <c r="J549" s="82">
        <v>6.59</v>
      </c>
      <c r="K549" s="82">
        <v>6.59</v>
      </c>
      <c r="L549" s="82">
        <f t="shared" si="79"/>
        <v>7.03</v>
      </c>
      <c r="M549" s="82">
        <f t="shared" si="79"/>
        <v>7.03</v>
      </c>
      <c r="N549" s="82"/>
      <c r="O549" s="82"/>
      <c r="P549" s="148">
        <v>1.99</v>
      </c>
      <c r="Q549" s="149"/>
      <c r="R549" s="107"/>
      <c r="S549" s="148">
        <v>1.99</v>
      </c>
      <c r="T549" s="152"/>
      <c r="U549" s="102"/>
      <c r="V549" s="104"/>
      <c r="W549" s="86">
        <v>1.74</v>
      </c>
      <c r="X549" s="86">
        <f t="shared" si="80"/>
        <v>2.29</v>
      </c>
      <c r="Y549" s="82">
        <v>0.08</v>
      </c>
      <c r="Z549" s="87">
        <v>4.42</v>
      </c>
      <c r="AA549" s="148"/>
      <c r="AB549" s="149"/>
      <c r="AC549" s="110"/>
      <c r="AD549" s="80"/>
    </row>
    <row r="550" spans="1:32" x14ac:dyDescent="0.25">
      <c r="A550" s="80">
        <v>6</v>
      </c>
      <c r="B550" s="80" t="s">
        <v>146</v>
      </c>
      <c r="C550" s="81">
        <v>7</v>
      </c>
      <c r="D550" s="15">
        <v>50.5</v>
      </c>
      <c r="E550" s="82">
        <v>14.82</v>
      </c>
      <c r="F550" s="82">
        <f t="shared" si="76"/>
        <v>14.82</v>
      </c>
      <c r="G550" s="82">
        <f t="shared" si="81"/>
        <v>15.809999999999999</v>
      </c>
      <c r="H550" s="82">
        <f t="shared" si="77"/>
        <v>15.809999999999999</v>
      </c>
      <c r="I550" s="83">
        <f t="shared" si="78"/>
        <v>106.68016194331982</v>
      </c>
      <c r="J550" s="82">
        <v>6.59</v>
      </c>
      <c r="K550" s="82">
        <v>6.59</v>
      </c>
      <c r="L550" s="82">
        <f t="shared" si="79"/>
        <v>7.03</v>
      </c>
      <c r="M550" s="82">
        <f t="shared" si="79"/>
        <v>7.03</v>
      </c>
      <c r="N550" s="82"/>
      <c r="O550" s="82"/>
      <c r="P550" s="148">
        <v>1.99</v>
      </c>
      <c r="Q550" s="149"/>
      <c r="R550" s="107"/>
      <c r="S550" s="148">
        <v>1.99</v>
      </c>
      <c r="T550" s="152"/>
      <c r="U550" s="102"/>
      <c r="V550" s="104"/>
      <c r="W550" s="86">
        <v>1.74</v>
      </c>
      <c r="X550" s="86">
        <f t="shared" si="80"/>
        <v>2.29</v>
      </c>
      <c r="Y550" s="82">
        <v>0.08</v>
      </c>
      <c r="Z550" s="87">
        <v>4.42</v>
      </c>
      <c r="AA550" s="148"/>
      <c r="AB550" s="149"/>
      <c r="AC550" s="110"/>
      <c r="AD550" s="80"/>
    </row>
    <row r="551" spans="1:32" x14ac:dyDescent="0.25">
      <c r="A551" s="80">
        <v>7</v>
      </c>
      <c r="B551" s="80" t="s">
        <v>146</v>
      </c>
      <c r="C551" s="81">
        <v>8</v>
      </c>
      <c r="D551" s="15">
        <v>105.8</v>
      </c>
      <c r="E551" s="82">
        <v>14.82</v>
      </c>
      <c r="F551" s="82">
        <f t="shared" si="76"/>
        <v>14.82</v>
      </c>
      <c r="G551" s="82">
        <f t="shared" si="81"/>
        <v>15.809999999999999</v>
      </c>
      <c r="H551" s="82">
        <f t="shared" si="77"/>
        <v>15.809999999999999</v>
      </c>
      <c r="I551" s="83">
        <f t="shared" si="78"/>
        <v>106.68016194331982</v>
      </c>
      <c r="J551" s="82">
        <v>6.59</v>
      </c>
      <c r="K551" s="82">
        <v>6.59</v>
      </c>
      <c r="L551" s="82">
        <f t="shared" si="79"/>
        <v>7.03</v>
      </c>
      <c r="M551" s="82">
        <f t="shared" si="79"/>
        <v>7.03</v>
      </c>
      <c r="N551" s="82"/>
      <c r="O551" s="82"/>
      <c r="P551" s="148">
        <v>1.99</v>
      </c>
      <c r="Q551" s="149"/>
      <c r="R551" s="107"/>
      <c r="S551" s="148">
        <v>1.99</v>
      </c>
      <c r="T551" s="152"/>
      <c r="U551" s="102"/>
      <c r="V551" s="104"/>
      <c r="W551" s="86">
        <v>1.74</v>
      </c>
      <c r="X551" s="86">
        <f t="shared" si="80"/>
        <v>2.29</v>
      </c>
      <c r="Y551" s="82">
        <v>0.08</v>
      </c>
      <c r="Z551" s="87">
        <v>4.42</v>
      </c>
      <c r="AA551" s="148"/>
      <c r="AB551" s="149"/>
      <c r="AC551" s="110"/>
      <c r="AD551" s="80"/>
    </row>
    <row r="552" spans="1:32" x14ac:dyDescent="0.25">
      <c r="A552" s="80">
        <v>8</v>
      </c>
      <c r="B552" s="80" t="s">
        <v>146</v>
      </c>
      <c r="C552" s="81">
        <v>10</v>
      </c>
      <c r="D552" s="15">
        <v>66.599999999999994</v>
      </c>
      <c r="E552" s="82">
        <v>14.82</v>
      </c>
      <c r="F552" s="82">
        <f t="shared" si="76"/>
        <v>14.82</v>
      </c>
      <c r="G552" s="82">
        <f t="shared" si="81"/>
        <v>15.809999999999999</v>
      </c>
      <c r="H552" s="82">
        <f t="shared" si="77"/>
        <v>15.809999999999999</v>
      </c>
      <c r="I552" s="83">
        <f t="shared" si="78"/>
        <v>106.68016194331982</v>
      </c>
      <c r="J552" s="82">
        <v>6.59</v>
      </c>
      <c r="K552" s="82">
        <v>6.59</v>
      </c>
      <c r="L552" s="82">
        <f t="shared" si="79"/>
        <v>7.03</v>
      </c>
      <c r="M552" s="82">
        <f t="shared" si="79"/>
        <v>7.03</v>
      </c>
      <c r="N552" s="82"/>
      <c r="O552" s="82"/>
      <c r="P552" s="148">
        <v>1.99</v>
      </c>
      <c r="Q552" s="149"/>
      <c r="R552" s="107"/>
      <c r="S552" s="148">
        <v>1.99</v>
      </c>
      <c r="T552" s="152"/>
      <c r="U552" s="102"/>
      <c r="V552" s="104"/>
      <c r="W552" s="86">
        <v>1.74</v>
      </c>
      <c r="X552" s="86">
        <f t="shared" si="80"/>
        <v>2.29</v>
      </c>
      <c r="Y552" s="82">
        <v>0.08</v>
      </c>
      <c r="Z552" s="87">
        <v>4.42</v>
      </c>
      <c r="AA552" s="148"/>
      <c r="AB552" s="149"/>
      <c r="AC552" s="110"/>
      <c r="AD552" s="80"/>
    </row>
    <row r="553" spans="1:32" x14ac:dyDescent="0.25">
      <c r="A553" s="80">
        <v>9</v>
      </c>
      <c r="B553" s="80" t="s">
        <v>146</v>
      </c>
      <c r="C553" s="81">
        <v>11</v>
      </c>
      <c r="D553" s="15">
        <v>114.8</v>
      </c>
      <c r="E553" s="82">
        <v>14.82</v>
      </c>
      <c r="F553" s="82">
        <f t="shared" si="76"/>
        <v>14.82</v>
      </c>
      <c r="G553" s="82">
        <f t="shared" si="81"/>
        <v>15.809999999999999</v>
      </c>
      <c r="H553" s="82">
        <f t="shared" si="77"/>
        <v>15.809999999999999</v>
      </c>
      <c r="I553" s="83">
        <f t="shared" si="78"/>
        <v>106.68016194331982</v>
      </c>
      <c r="J553" s="82">
        <v>6.59</v>
      </c>
      <c r="K553" s="82">
        <v>6.59</v>
      </c>
      <c r="L553" s="82">
        <f t="shared" si="79"/>
        <v>7.03</v>
      </c>
      <c r="M553" s="82">
        <f t="shared" si="79"/>
        <v>7.03</v>
      </c>
      <c r="N553" s="82"/>
      <c r="O553" s="82"/>
      <c r="P553" s="148">
        <v>1.99</v>
      </c>
      <c r="Q553" s="149"/>
      <c r="R553" s="107"/>
      <c r="S553" s="148">
        <v>1.99</v>
      </c>
      <c r="T553" s="152"/>
      <c r="U553" s="102"/>
      <c r="V553" s="104"/>
      <c r="W553" s="86">
        <v>1.74</v>
      </c>
      <c r="X553" s="86">
        <f t="shared" si="80"/>
        <v>2.29</v>
      </c>
      <c r="Y553" s="82">
        <v>0.08</v>
      </c>
      <c r="Z553" s="87">
        <v>4.42</v>
      </c>
      <c r="AA553" s="148"/>
      <c r="AB553" s="149"/>
      <c r="AC553" s="110"/>
      <c r="AD553" s="80"/>
    </row>
    <row r="554" spans="1:32" x14ac:dyDescent="0.25">
      <c r="A554" s="80">
        <v>10</v>
      </c>
      <c r="B554" s="80" t="s">
        <v>147</v>
      </c>
      <c r="C554" s="81">
        <v>12</v>
      </c>
      <c r="D554" s="15">
        <v>100.6</v>
      </c>
      <c r="E554" s="82">
        <v>14.82</v>
      </c>
      <c r="F554" s="82">
        <f t="shared" si="76"/>
        <v>14.82</v>
      </c>
      <c r="G554" s="82">
        <f t="shared" si="81"/>
        <v>15.809999999999999</v>
      </c>
      <c r="H554" s="82">
        <f t="shared" si="77"/>
        <v>15.809999999999999</v>
      </c>
      <c r="I554" s="83">
        <f t="shared" si="78"/>
        <v>106.68016194331982</v>
      </c>
      <c r="J554" s="82">
        <v>6.59</v>
      </c>
      <c r="K554" s="82">
        <v>6.59</v>
      </c>
      <c r="L554" s="82">
        <f t="shared" si="79"/>
        <v>7.03</v>
      </c>
      <c r="M554" s="82">
        <f t="shared" si="79"/>
        <v>7.03</v>
      </c>
      <c r="N554" s="82"/>
      <c r="O554" s="82"/>
      <c r="P554" s="148">
        <v>1.99</v>
      </c>
      <c r="Q554" s="149"/>
      <c r="R554" s="82">
        <v>0.11</v>
      </c>
      <c r="S554" s="148">
        <v>1.99</v>
      </c>
      <c r="T554" s="152"/>
      <c r="U554" s="102"/>
      <c r="V554" s="85">
        <v>1.57</v>
      </c>
      <c r="W554" s="86">
        <v>1.74</v>
      </c>
      <c r="X554" s="86">
        <f t="shared" si="80"/>
        <v>2.29</v>
      </c>
      <c r="Y554" s="82">
        <v>0.08</v>
      </c>
      <c r="Z554" s="87">
        <v>4.42</v>
      </c>
      <c r="AA554" s="148"/>
      <c r="AB554" s="149"/>
      <c r="AC554" s="110"/>
      <c r="AD554" s="80"/>
    </row>
    <row r="555" spans="1:32" x14ac:dyDescent="0.25">
      <c r="A555" s="80">
        <v>11</v>
      </c>
      <c r="B555" s="80" t="s">
        <v>77</v>
      </c>
      <c r="C555" s="81">
        <v>12</v>
      </c>
      <c r="D555" s="15">
        <v>687</v>
      </c>
      <c r="E555" s="82">
        <v>15.27</v>
      </c>
      <c r="F555" s="82">
        <f t="shared" si="76"/>
        <v>14.82</v>
      </c>
      <c r="G555" s="82">
        <f t="shared" si="81"/>
        <v>15.809999999999999</v>
      </c>
      <c r="H555" s="82">
        <f t="shared" si="77"/>
        <v>16.25</v>
      </c>
      <c r="I555" s="83">
        <f t="shared" si="78"/>
        <v>106.68016194331982</v>
      </c>
      <c r="J555" s="82">
        <v>6.59</v>
      </c>
      <c r="K555" s="82">
        <v>6.59</v>
      </c>
      <c r="L555" s="82">
        <f t="shared" si="79"/>
        <v>7.03</v>
      </c>
      <c r="M555" s="82">
        <f t="shared" si="79"/>
        <v>7.03</v>
      </c>
      <c r="N555" s="82"/>
      <c r="O555" s="82"/>
      <c r="P555" s="148">
        <v>1.99</v>
      </c>
      <c r="Q555" s="149"/>
      <c r="R555" s="82">
        <v>0.11</v>
      </c>
      <c r="S555" s="148">
        <v>1.99</v>
      </c>
      <c r="T555" s="152"/>
      <c r="U555" s="102"/>
      <c r="V555" s="85">
        <v>0.47</v>
      </c>
      <c r="W555" s="86">
        <v>1.74</v>
      </c>
      <c r="X555" s="86">
        <f t="shared" si="80"/>
        <v>2.29</v>
      </c>
      <c r="Y555" s="82">
        <v>0.08</v>
      </c>
      <c r="Z555" s="87">
        <v>4.42</v>
      </c>
      <c r="AA555" s="150">
        <v>0.03</v>
      </c>
      <c r="AB555" s="151"/>
      <c r="AC555" s="88">
        <v>0.44</v>
      </c>
      <c r="AD555" s="80">
        <v>0.42</v>
      </c>
    </row>
    <row r="556" spans="1:32" x14ac:dyDescent="0.25">
      <c r="A556" s="55"/>
      <c r="B556" s="55"/>
      <c r="C556" s="74"/>
      <c r="D556" s="46">
        <f>SUM(D545:D555)</f>
        <v>1583.3</v>
      </c>
      <c r="E556" s="55"/>
      <c r="F556" s="55"/>
      <c r="G556" s="55"/>
      <c r="H556" s="55"/>
      <c r="I556" s="109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75">
        <f>SUM(U545:U555)</f>
        <v>0</v>
      </c>
      <c r="V556" s="76"/>
      <c r="W556" s="55"/>
      <c r="X556" s="55"/>
      <c r="Y556" s="55"/>
      <c r="Z556" s="55"/>
      <c r="AA556" s="55"/>
      <c r="AB556" s="55"/>
      <c r="AC556" s="55"/>
      <c r="AD556" s="55"/>
    </row>
    <row r="558" spans="1:32" x14ac:dyDescent="0.25">
      <c r="B558" s="47" t="s">
        <v>198</v>
      </c>
      <c r="C558" s="48"/>
      <c r="D558" s="111" t="e">
        <f>#REF!+#REF!+D556+#REF!+#REF!+D315+D300+D201+#REF!+D67+#REF!</f>
        <v>#REF!</v>
      </c>
      <c r="E558" s="47"/>
      <c r="F558" s="47"/>
      <c r="G558" s="47"/>
      <c r="H558" s="47"/>
      <c r="I558" s="49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50" t="e">
        <f>#REF!+#REF!+U556+#REF!+#REF!+U315+U300+U201+#REF!+#REF!</f>
        <v>#REF!</v>
      </c>
      <c r="V558" s="51"/>
      <c r="W558" s="47"/>
      <c r="X558" s="47"/>
      <c r="Y558" s="47"/>
    </row>
    <row r="560" spans="1:32" ht="15" customHeight="1" x14ac:dyDescent="0.25">
      <c r="A560" s="169" t="s">
        <v>1</v>
      </c>
      <c r="B560" s="169" t="s">
        <v>2</v>
      </c>
      <c r="C560" s="157" t="s">
        <v>3</v>
      </c>
      <c r="D560" s="172" t="s">
        <v>4</v>
      </c>
      <c r="E560" s="155" t="s">
        <v>5</v>
      </c>
      <c r="F560" s="175"/>
      <c r="G560" s="175"/>
      <c r="H560" s="175"/>
      <c r="I560" s="175"/>
      <c r="J560" s="175"/>
      <c r="K560" s="175"/>
      <c r="L560" s="175"/>
      <c r="M560" s="175"/>
      <c r="N560" s="175"/>
      <c r="O560" s="175"/>
      <c r="P560" s="175"/>
      <c r="Q560" s="175"/>
      <c r="R560" s="175"/>
      <c r="S560" s="175"/>
      <c r="T560" s="175"/>
      <c r="U560" s="175"/>
      <c r="V560" s="175"/>
      <c r="W560" s="175"/>
      <c r="X560" s="175"/>
      <c r="Y560" s="175"/>
      <c r="Z560" s="175"/>
      <c r="AA560" s="175"/>
      <c r="AB560" s="175"/>
      <c r="AC560" s="175"/>
      <c r="AD560" s="175"/>
      <c r="AE560" s="156"/>
      <c r="AF560" s="119"/>
    </row>
    <row r="561" spans="1:32" ht="15" customHeight="1" x14ac:dyDescent="0.25">
      <c r="A561" s="170"/>
      <c r="B561" s="170"/>
      <c r="C561" s="158"/>
      <c r="D561" s="173"/>
      <c r="E561" s="159" t="s">
        <v>9</v>
      </c>
      <c r="F561" s="159" t="s">
        <v>49</v>
      </c>
      <c r="G561" s="159" t="s">
        <v>50</v>
      </c>
      <c r="H561" s="159" t="s">
        <v>9</v>
      </c>
      <c r="I561" s="56"/>
      <c r="J561" s="176" t="s">
        <v>11</v>
      </c>
      <c r="K561" s="177"/>
      <c r="L561" s="177"/>
      <c r="M561" s="177"/>
      <c r="N561" s="177"/>
      <c r="O561" s="177"/>
      <c r="P561" s="177"/>
      <c r="Q561" s="177"/>
      <c r="R561" s="177"/>
      <c r="S561" s="177"/>
      <c r="T561" s="177"/>
      <c r="U561" s="177"/>
      <c r="V561" s="177"/>
      <c r="W561" s="177"/>
      <c r="X561" s="177"/>
      <c r="Y561" s="177"/>
      <c r="Z561" s="177"/>
      <c r="AA561" s="177"/>
      <c r="AB561" s="177"/>
      <c r="AC561" s="177"/>
      <c r="AD561" s="177"/>
      <c r="AE561" s="178"/>
      <c r="AF561" s="119"/>
    </row>
    <row r="562" spans="1:32" ht="15" customHeight="1" x14ac:dyDescent="0.25">
      <c r="A562" s="170"/>
      <c r="B562" s="170"/>
      <c r="C562" s="158"/>
      <c r="D562" s="173"/>
      <c r="E562" s="160"/>
      <c r="F562" s="160"/>
      <c r="G562" s="160"/>
      <c r="H562" s="160"/>
      <c r="I562" s="57"/>
      <c r="J562" s="161" t="s">
        <v>12</v>
      </c>
      <c r="K562" s="162"/>
      <c r="L562" s="161" t="s">
        <v>13</v>
      </c>
      <c r="M562" s="162"/>
      <c r="N562" s="159" t="s">
        <v>14</v>
      </c>
      <c r="O562" s="159" t="s">
        <v>15</v>
      </c>
      <c r="P562" s="179" t="s">
        <v>17</v>
      </c>
      <c r="Q562" s="180"/>
      <c r="R562" s="35"/>
      <c r="S562" s="179" t="s">
        <v>17</v>
      </c>
      <c r="T562" s="185"/>
      <c r="U562" s="185"/>
      <c r="V562" s="180"/>
      <c r="W562" s="159" t="s">
        <v>51</v>
      </c>
      <c r="X562" s="157" t="s">
        <v>151</v>
      </c>
      <c r="Y562" s="159" t="s">
        <v>20</v>
      </c>
      <c r="Z562" s="157" t="s">
        <v>52</v>
      </c>
      <c r="AA562" s="161" t="s">
        <v>53</v>
      </c>
      <c r="AB562" s="162"/>
      <c r="AC562" s="157" t="s">
        <v>150</v>
      </c>
      <c r="AD562" s="157" t="s">
        <v>150</v>
      </c>
      <c r="AE562" s="157" t="s">
        <v>54</v>
      </c>
      <c r="AF562" s="119"/>
    </row>
    <row r="563" spans="1:32" ht="15" customHeight="1" x14ac:dyDescent="0.25">
      <c r="A563" s="170"/>
      <c r="B563" s="170"/>
      <c r="C563" s="158"/>
      <c r="D563" s="173"/>
      <c r="E563" s="160"/>
      <c r="F563" s="160"/>
      <c r="G563" s="160"/>
      <c r="H563" s="160"/>
      <c r="I563" s="58"/>
      <c r="J563" s="163"/>
      <c r="K563" s="164"/>
      <c r="L563" s="163"/>
      <c r="M563" s="164"/>
      <c r="N563" s="160"/>
      <c r="O563" s="160" t="s">
        <v>25</v>
      </c>
      <c r="P563" s="181"/>
      <c r="Q563" s="182"/>
      <c r="R563" s="35"/>
      <c r="S563" s="181"/>
      <c r="T563" s="186"/>
      <c r="U563" s="186"/>
      <c r="V563" s="182"/>
      <c r="W563" s="160" t="s">
        <v>26</v>
      </c>
      <c r="X563" s="158"/>
      <c r="Y563" s="160" t="s">
        <v>27</v>
      </c>
      <c r="Z563" s="158"/>
      <c r="AA563" s="163"/>
      <c r="AB563" s="164"/>
      <c r="AC563" s="158"/>
      <c r="AD563" s="158"/>
      <c r="AE563" s="158"/>
      <c r="AF563" s="119"/>
    </row>
    <row r="564" spans="1:32" ht="15" customHeight="1" x14ac:dyDescent="0.25">
      <c r="A564" s="170"/>
      <c r="B564" s="170"/>
      <c r="C564" s="158"/>
      <c r="D564" s="173"/>
      <c r="E564" s="160"/>
      <c r="F564" s="160"/>
      <c r="G564" s="160"/>
      <c r="H564" s="160"/>
      <c r="I564" s="58"/>
      <c r="J564" s="163"/>
      <c r="K564" s="164"/>
      <c r="L564" s="163"/>
      <c r="M564" s="164"/>
      <c r="N564" s="160"/>
      <c r="O564" s="160"/>
      <c r="P564" s="181"/>
      <c r="Q564" s="182"/>
      <c r="R564" s="35"/>
      <c r="S564" s="181"/>
      <c r="T564" s="186"/>
      <c r="U564" s="186"/>
      <c r="V564" s="182"/>
      <c r="W564" s="160" t="s">
        <v>28</v>
      </c>
      <c r="X564" s="158"/>
      <c r="Y564" s="160"/>
      <c r="Z564" s="158"/>
      <c r="AA564" s="163"/>
      <c r="AB564" s="164"/>
      <c r="AC564" s="158"/>
      <c r="AD564" s="158"/>
      <c r="AE564" s="158"/>
      <c r="AF564" s="119"/>
    </row>
    <row r="565" spans="1:32" ht="15" customHeight="1" x14ac:dyDescent="0.25">
      <c r="A565" s="170"/>
      <c r="B565" s="170"/>
      <c r="C565" s="158"/>
      <c r="D565" s="173"/>
      <c r="E565" s="160"/>
      <c r="F565" s="160"/>
      <c r="G565" s="160"/>
      <c r="H565" s="160"/>
      <c r="I565" s="56"/>
      <c r="J565" s="165"/>
      <c r="K565" s="166"/>
      <c r="L565" s="165"/>
      <c r="M565" s="166"/>
      <c r="N565" s="160"/>
      <c r="O565" s="160"/>
      <c r="P565" s="181"/>
      <c r="Q565" s="182"/>
      <c r="R565" s="35"/>
      <c r="S565" s="183"/>
      <c r="T565" s="187"/>
      <c r="U565" s="187"/>
      <c r="V565" s="184"/>
      <c r="W565" s="160"/>
      <c r="X565" s="158"/>
      <c r="Y565" s="160"/>
      <c r="Z565" s="158"/>
      <c r="AA565" s="163"/>
      <c r="AB565" s="164"/>
      <c r="AC565" s="158"/>
      <c r="AD565" s="158"/>
      <c r="AE565" s="158"/>
      <c r="AF565" s="119"/>
    </row>
    <row r="566" spans="1:32" ht="244.5" customHeight="1" x14ac:dyDescent="0.25">
      <c r="A566" s="171"/>
      <c r="B566" s="171"/>
      <c r="C566" s="159"/>
      <c r="D566" s="174"/>
      <c r="E566" s="160"/>
      <c r="F566" s="160"/>
      <c r="G566" s="160"/>
      <c r="H566" s="160"/>
      <c r="I566" s="59"/>
      <c r="J566" s="60" t="s">
        <v>29</v>
      </c>
      <c r="K566" s="37" t="s">
        <v>30</v>
      </c>
      <c r="L566" s="60" t="s">
        <v>29</v>
      </c>
      <c r="M566" s="37" t="s">
        <v>30</v>
      </c>
      <c r="N566" s="160"/>
      <c r="O566" s="160"/>
      <c r="P566" s="183"/>
      <c r="Q566" s="184"/>
      <c r="R566" s="43"/>
      <c r="S566" s="153" t="s">
        <v>29</v>
      </c>
      <c r="T566" s="154"/>
      <c r="U566" s="61"/>
      <c r="V566" s="43" t="s">
        <v>31</v>
      </c>
      <c r="W566" s="160"/>
      <c r="X566" s="159"/>
      <c r="Y566" s="160"/>
      <c r="Z566" s="159"/>
      <c r="AA566" s="165"/>
      <c r="AB566" s="166"/>
      <c r="AC566" s="159"/>
      <c r="AD566" s="159"/>
      <c r="AE566" s="159"/>
      <c r="AF566" s="119"/>
    </row>
    <row r="567" spans="1:32" x14ac:dyDescent="0.25">
      <c r="A567" s="62">
        <v>1</v>
      </c>
      <c r="B567" s="62">
        <v>2</v>
      </c>
      <c r="C567" s="63">
        <v>3</v>
      </c>
      <c r="D567" s="64"/>
      <c r="E567" s="63">
        <v>4</v>
      </c>
      <c r="F567" s="63"/>
      <c r="G567" s="63"/>
      <c r="H567" s="63">
        <v>4</v>
      </c>
      <c r="I567" s="65"/>
      <c r="J567" s="63">
        <v>5</v>
      </c>
      <c r="K567" s="63">
        <v>6</v>
      </c>
      <c r="L567" s="63">
        <v>5</v>
      </c>
      <c r="M567" s="63">
        <v>6</v>
      </c>
      <c r="N567" s="63">
        <v>7</v>
      </c>
      <c r="O567" s="63">
        <v>8</v>
      </c>
      <c r="P567" s="63">
        <v>9</v>
      </c>
      <c r="Q567" s="63">
        <v>10</v>
      </c>
      <c r="R567" s="63"/>
      <c r="S567" s="155">
        <v>9</v>
      </c>
      <c r="T567" s="218"/>
      <c r="U567" s="66"/>
      <c r="V567" s="67">
        <v>10</v>
      </c>
      <c r="W567" s="63">
        <v>11</v>
      </c>
      <c r="X567" s="63">
        <v>11</v>
      </c>
      <c r="Y567" s="63">
        <v>12</v>
      </c>
      <c r="Z567" s="25">
        <v>13</v>
      </c>
      <c r="AA567" s="155"/>
      <c r="AB567" s="156"/>
      <c r="AC567" s="63">
        <v>14</v>
      </c>
      <c r="AD567" s="26">
        <v>15</v>
      </c>
      <c r="AE567" s="63">
        <v>15</v>
      </c>
      <c r="AF567" s="119"/>
    </row>
    <row r="568" spans="1:32" x14ac:dyDescent="0.25">
      <c r="A568" s="68">
        <v>1</v>
      </c>
      <c r="B568" s="68" t="s">
        <v>34</v>
      </c>
      <c r="C568" s="69">
        <v>85</v>
      </c>
      <c r="D568" s="52"/>
      <c r="E568" s="68"/>
      <c r="F568" s="68"/>
      <c r="G568" s="68"/>
      <c r="H568" s="92">
        <v>51.8</v>
      </c>
      <c r="I568" s="70"/>
      <c r="J568" s="68"/>
      <c r="K568" s="68"/>
      <c r="L568" s="68">
        <v>12.63</v>
      </c>
      <c r="M568" s="92">
        <v>5.4</v>
      </c>
      <c r="N568" s="68">
        <v>7.34</v>
      </c>
      <c r="O568" s="68">
        <v>6.68</v>
      </c>
      <c r="P568" s="68"/>
      <c r="Q568" s="68"/>
      <c r="R568" s="68"/>
      <c r="S568" s="219">
        <v>15.48</v>
      </c>
      <c r="T568" s="220"/>
      <c r="U568" s="71"/>
      <c r="V568" s="72">
        <v>4.96</v>
      </c>
      <c r="W568" s="68"/>
      <c r="X568" s="68">
        <v>2.37</v>
      </c>
      <c r="Y568" s="68">
        <v>7.0000000000000007E-2</v>
      </c>
      <c r="Z568" s="68">
        <v>4.46</v>
      </c>
      <c r="AA568" s="68"/>
      <c r="AB568" s="68"/>
      <c r="AC568" s="68">
        <v>0.22</v>
      </c>
      <c r="AD568" s="68">
        <v>0.22</v>
      </c>
      <c r="AE568" s="68">
        <v>2.5499999999999998</v>
      </c>
      <c r="AF568" s="119"/>
    </row>
  </sheetData>
  <mergeCells count="1032">
    <mergeCell ref="T102:V102"/>
    <mergeCell ref="T103:V103"/>
    <mergeCell ref="T104:V104"/>
    <mergeCell ref="S311:V311"/>
    <mergeCell ref="S312:V312"/>
    <mergeCell ref="S313:V313"/>
    <mergeCell ref="S314:V314"/>
    <mergeCell ref="S326:T326"/>
    <mergeCell ref="S327:T327"/>
    <mergeCell ref="S328:T328"/>
    <mergeCell ref="A127:AD127"/>
    <mergeCell ref="A129:A135"/>
    <mergeCell ref="B129:B135"/>
    <mergeCell ref="C129:C135"/>
    <mergeCell ref="D129:D135"/>
    <mergeCell ref="E129:AD129"/>
    <mergeCell ref="E130:E135"/>
    <mergeCell ref="F130:F135"/>
    <mergeCell ref="G130:G135"/>
    <mergeCell ref="H130:H135"/>
    <mergeCell ref="Z131:Z135"/>
    <mergeCell ref="AA131:AB135"/>
    <mergeCell ref="AC131:AC135"/>
    <mergeCell ref="AD131:AD135"/>
    <mergeCell ref="AA136:AB136"/>
    <mergeCell ref="AA138:AB138"/>
    <mergeCell ref="AA139:AB139"/>
    <mergeCell ref="AA140:AB140"/>
    <mergeCell ref="AA137:AB137"/>
    <mergeCell ref="J130:AD130"/>
    <mergeCell ref="J131:K134"/>
    <mergeCell ref="L131:M134"/>
    <mergeCell ref="T99:V99"/>
    <mergeCell ref="T100:V100"/>
    <mergeCell ref="T92:V92"/>
    <mergeCell ref="T93:V93"/>
    <mergeCell ref="T83:V83"/>
    <mergeCell ref="T84:V84"/>
    <mergeCell ref="T85:V85"/>
    <mergeCell ref="T86:V86"/>
    <mergeCell ref="T87:V87"/>
    <mergeCell ref="T88:V88"/>
    <mergeCell ref="T89:V89"/>
    <mergeCell ref="T90:V90"/>
    <mergeCell ref="T91:V91"/>
    <mergeCell ref="AA81:AB81"/>
    <mergeCell ref="AA82:AB82"/>
    <mergeCell ref="AA83:AB83"/>
    <mergeCell ref="T101:V101"/>
    <mergeCell ref="AA17:AB21"/>
    <mergeCell ref="S567:T567"/>
    <mergeCell ref="AA567:AB567"/>
    <mergeCell ref="S568:T568"/>
    <mergeCell ref="A560:A566"/>
    <mergeCell ref="B560:B566"/>
    <mergeCell ref="C560:C566"/>
    <mergeCell ref="D560:D566"/>
    <mergeCell ref="E560:AE560"/>
    <mergeCell ref="E561:E566"/>
    <mergeCell ref="F561:F566"/>
    <mergeCell ref="G561:G566"/>
    <mergeCell ref="H561:H566"/>
    <mergeCell ref="J561:AE561"/>
    <mergeCell ref="J562:K565"/>
    <mergeCell ref="L562:M565"/>
    <mergeCell ref="N562:N566"/>
    <mergeCell ref="O562:O566"/>
    <mergeCell ref="P562:Q566"/>
    <mergeCell ref="S562:V565"/>
    <mergeCell ref="W562:W566"/>
    <mergeCell ref="X562:X566"/>
    <mergeCell ref="AE562:AE566"/>
    <mergeCell ref="S566:T566"/>
    <mergeCell ref="Y562:Y566"/>
    <mergeCell ref="Z562:Z566"/>
    <mergeCell ref="AA562:AB566"/>
    <mergeCell ref="AC562:AC566"/>
    <mergeCell ref="AD562:AD566"/>
    <mergeCell ref="T94:V94"/>
    <mergeCell ref="T95:V95"/>
    <mergeCell ref="T96:V96"/>
    <mergeCell ref="A58:A64"/>
    <mergeCell ref="B58:B64"/>
    <mergeCell ref="A13:AD13"/>
    <mergeCell ref="A4:AE4"/>
    <mergeCell ref="A5:AE5"/>
    <mergeCell ref="B8:AC8"/>
    <mergeCell ref="B9:AC9"/>
    <mergeCell ref="B10:AC10"/>
    <mergeCell ref="C11:Y11"/>
    <mergeCell ref="A15:A21"/>
    <mergeCell ref="B15:B21"/>
    <mergeCell ref="C15:C21"/>
    <mergeCell ref="D15:D21"/>
    <mergeCell ref="E15:AD15"/>
    <mergeCell ref="E16:E21"/>
    <mergeCell ref="F16:F21"/>
    <mergeCell ref="G16:G21"/>
    <mergeCell ref="H16:H21"/>
    <mergeCell ref="I16:I21"/>
    <mergeCell ref="AC17:AC21"/>
    <mergeCell ref="AD17:AD21"/>
    <mergeCell ref="J16:AD16"/>
    <mergeCell ref="J17:K20"/>
    <mergeCell ref="L17:M20"/>
    <mergeCell ref="N17:N21"/>
    <mergeCell ref="O17:O21"/>
    <mergeCell ref="P17:R20"/>
    <mergeCell ref="S17:V20"/>
    <mergeCell ref="W17:W21"/>
    <mergeCell ref="X17:X21"/>
    <mergeCell ref="Y17:Y21"/>
    <mergeCell ref="Z17:Z21"/>
    <mergeCell ref="AA24:AB24"/>
    <mergeCell ref="AA25:AB25"/>
    <mergeCell ref="AA26:AB26"/>
    <mergeCell ref="AA27:AB27"/>
    <mergeCell ref="AA28:AB28"/>
    <mergeCell ref="A57:AD57"/>
    <mergeCell ref="AA29:AB29"/>
    <mergeCell ref="AA36:AB36"/>
    <mergeCell ref="AA33:AB33"/>
    <mergeCell ref="AA34:AB34"/>
    <mergeCell ref="AA35:AB35"/>
    <mergeCell ref="AA48:AB48"/>
    <mergeCell ref="AA49:AB49"/>
    <mergeCell ref="AA50:AB50"/>
    <mergeCell ref="AA51:AB51"/>
    <mergeCell ref="AA52:AB52"/>
    <mergeCell ref="AA53:AB53"/>
    <mergeCell ref="AA42:AB42"/>
    <mergeCell ref="AA43:AB43"/>
    <mergeCell ref="AA44:AB44"/>
    <mergeCell ref="AA45:AB45"/>
    <mergeCell ref="AA46:AB46"/>
    <mergeCell ref="AA47:AB47"/>
    <mergeCell ref="AA22:AB22"/>
    <mergeCell ref="AA23:AB23"/>
    <mergeCell ref="AA37:AB37"/>
    <mergeCell ref="AA38:AB38"/>
    <mergeCell ref="AA39:AB39"/>
    <mergeCell ref="AA40:AB40"/>
    <mergeCell ref="AA41:AB41"/>
    <mergeCell ref="AA30:AB30"/>
    <mergeCell ref="AA31:AB31"/>
    <mergeCell ref="AA32:AB32"/>
    <mergeCell ref="S71:V74"/>
    <mergeCell ref="W71:W75"/>
    <mergeCell ref="T75:V75"/>
    <mergeCell ref="AA65:AB65"/>
    <mergeCell ref="J59:AD59"/>
    <mergeCell ref="J60:K63"/>
    <mergeCell ref="L60:M63"/>
    <mergeCell ref="N60:N64"/>
    <mergeCell ref="O60:O64"/>
    <mergeCell ref="P60:R63"/>
    <mergeCell ref="S60:V63"/>
    <mergeCell ref="W60:W64"/>
    <mergeCell ref="X60:X64"/>
    <mergeCell ref="Y60:Y64"/>
    <mergeCell ref="E69:AD69"/>
    <mergeCell ref="E70:E75"/>
    <mergeCell ref="F70:F75"/>
    <mergeCell ref="AC71:AC75"/>
    <mergeCell ref="AD71:AD75"/>
    <mergeCell ref="G70:G75"/>
    <mergeCell ref="H70:H75"/>
    <mergeCell ref="J70:AD70"/>
    <mergeCell ref="C58:C64"/>
    <mergeCell ref="D58:D64"/>
    <mergeCell ref="E58:AD58"/>
    <mergeCell ref="E59:E64"/>
    <mergeCell ref="F59:F64"/>
    <mergeCell ref="G59:G64"/>
    <mergeCell ref="H59:H64"/>
    <mergeCell ref="Z60:Z64"/>
    <mergeCell ref="AA60:AB64"/>
    <mergeCell ref="AC60:AC64"/>
    <mergeCell ref="AD60:AD64"/>
    <mergeCell ref="T64:V64"/>
    <mergeCell ref="T65:V65"/>
    <mergeCell ref="AA84:AB84"/>
    <mergeCell ref="AA85:AB85"/>
    <mergeCell ref="AA86:AB86"/>
    <mergeCell ref="AA76:AB76"/>
    <mergeCell ref="AA77:AB77"/>
    <mergeCell ref="AA78:AB78"/>
    <mergeCell ref="AA79:AB79"/>
    <mergeCell ref="AA80:AB80"/>
    <mergeCell ref="X71:X75"/>
    <mergeCell ref="Y71:Y75"/>
    <mergeCell ref="Z71:Z75"/>
    <mergeCell ref="AA71:AB75"/>
    <mergeCell ref="T66:V66"/>
    <mergeCell ref="AA66:AB66"/>
    <mergeCell ref="A68:AD68"/>
    <mergeCell ref="A69:A75"/>
    <mergeCell ref="B69:B75"/>
    <mergeCell ref="C69:C75"/>
    <mergeCell ref="D69:D75"/>
    <mergeCell ref="J71:K74"/>
    <mergeCell ref="L71:M74"/>
    <mergeCell ref="N71:N75"/>
    <mergeCell ref="O71:O75"/>
    <mergeCell ref="P71:R74"/>
    <mergeCell ref="AA99:AB99"/>
    <mergeCell ref="AA100:AB100"/>
    <mergeCell ref="AA101:AB101"/>
    <mergeCell ref="AA102:AB102"/>
    <mergeCell ref="AA103:AB103"/>
    <mergeCell ref="AA104:AB104"/>
    <mergeCell ref="AA93:AB93"/>
    <mergeCell ref="AA94:AB94"/>
    <mergeCell ref="AA95:AB95"/>
    <mergeCell ref="AA96:AB96"/>
    <mergeCell ref="AA97:AB97"/>
    <mergeCell ref="AA98:AB98"/>
    <mergeCell ref="AA87:AB87"/>
    <mergeCell ref="AA88:AB88"/>
    <mergeCell ref="AA89:AB89"/>
    <mergeCell ref="AA90:AB90"/>
    <mergeCell ref="AA91:AB91"/>
    <mergeCell ref="AA92:AB92"/>
    <mergeCell ref="T76:V76"/>
    <mergeCell ref="T77:V77"/>
    <mergeCell ref="T78:V78"/>
    <mergeCell ref="T79:V79"/>
    <mergeCell ref="T80:V80"/>
    <mergeCell ref="T81:V81"/>
    <mergeCell ref="T82:V82"/>
    <mergeCell ref="T97:V97"/>
    <mergeCell ref="T98:V98"/>
    <mergeCell ref="N131:N135"/>
    <mergeCell ref="O131:O135"/>
    <mergeCell ref="P131:R134"/>
    <mergeCell ref="S131:V134"/>
    <mergeCell ref="W131:W135"/>
    <mergeCell ref="X131:X135"/>
    <mergeCell ref="Y131:Y135"/>
    <mergeCell ref="AA156:AB156"/>
    <mergeCell ref="AA157:AB157"/>
    <mergeCell ref="AA158:AB158"/>
    <mergeCell ref="AA159:AB159"/>
    <mergeCell ref="AA160:AB160"/>
    <mergeCell ref="AA161:AB161"/>
    <mergeCell ref="AA150:AB150"/>
    <mergeCell ref="AA151:AB151"/>
    <mergeCell ref="AA152:AB152"/>
    <mergeCell ref="AA153:AB153"/>
    <mergeCell ref="AA154:AB154"/>
    <mergeCell ref="AA155:AB155"/>
    <mergeCell ref="AA144:AB144"/>
    <mergeCell ref="AA145:AB145"/>
    <mergeCell ref="AA146:AB146"/>
    <mergeCell ref="AA147:AB147"/>
    <mergeCell ref="AA148:AB148"/>
    <mergeCell ref="AA149:AB149"/>
    <mergeCell ref="AA141:AB141"/>
    <mergeCell ref="AA142:AB142"/>
    <mergeCell ref="AA143:AB143"/>
    <mergeCell ref="AA174:AB174"/>
    <mergeCell ref="AA175:AB175"/>
    <mergeCell ref="AA176:AB176"/>
    <mergeCell ref="AA177:AB177"/>
    <mergeCell ref="AA178:AB178"/>
    <mergeCell ref="AA179:AB179"/>
    <mergeCell ref="AA168:AB168"/>
    <mergeCell ref="AA169:AB169"/>
    <mergeCell ref="AA170:AB170"/>
    <mergeCell ref="AA171:AB171"/>
    <mergeCell ref="AA172:AB172"/>
    <mergeCell ref="AA173:AB173"/>
    <mergeCell ref="AA162:AB162"/>
    <mergeCell ref="AA163:AB163"/>
    <mergeCell ref="AA164:AB164"/>
    <mergeCell ref="AA165:AB165"/>
    <mergeCell ref="AA166:AB166"/>
    <mergeCell ref="AA167:AB167"/>
    <mergeCell ref="S214:V216"/>
    <mergeCell ref="AA192:AB192"/>
    <mergeCell ref="AA193:AB193"/>
    <mergeCell ref="AA194:AB194"/>
    <mergeCell ref="AA195:AB195"/>
    <mergeCell ref="AA196:AB196"/>
    <mergeCell ref="AA197:AB197"/>
    <mergeCell ref="AA186:AB186"/>
    <mergeCell ref="AA187:AB187"/>
    <mergeCell ref="AA188:AB188"/>
    <mergeCell ref="AA189:AB189"/>
    <mergeCell ref="AA190:AB190"/>
    <mergeCell ref="AA191:AB191"/>
    <mergeCell ref="AA180:AB180"/>
    <mergeCell ref="AA181:AB181"/>
    <mergeCell ref="AA182:AB182"/>
    <mergeCell ref="AA183:AB183"/>
    <mergeCell ref="AA184:AB184"/>
    <mergeCell ref="AA185:AB185"/>
    <mergeCell ref="AD214:AD218"/>
    <mergeCell ref="P217:Q218"/>
    <mergeCell ref="R217:R218"/>
    <mergeCell ref="S217:T218"/>
    <mergeCell ref="V217:V218"/>
    <mergeCell ref="AA219:AB219"/>
    <mergeCell ref="W214:W218"/>
    <mergeCell ref="X214:X218"/>
    <mergeCell ref="Y214:Y218"/>
    <mergeCell ref="Z214:Z218"/>
    <mergeCell ref="AA214:AB218"/>
    <mergeCell ref="AC214:AC218"/>
    <mergeCell ref="S219:T219"/>
    <mergeCell ref="AA198:AB198"/>
    <mergeCell ref="AA199:AB199"/>
    <mergeCell ref="AA200:AB200"/>
    <mergeCell ref="A210:AD210"/>
    <mergeCell ref="A212:A218"/>
    <mergeCell ref="B212:B218"/>
    <mergeCell ref="C212:C218"/>
    <mergeCell ref="D212:D218"/>
    <mergeCell ref="E212:AD212"/>
    <mergeCell ref="E213:E218"/>
    <mergeCell ref="F213:F218"/>
    <mergeCell ref="G213:G218"/>
    <mergeCell ref="H213:H218"/>
    <mergeCell ref="J213:AD213"/>
    <mergeCell ref="J214:K217"/>
    <mergeCell ref="L214:M217"/>
    <mergeCell ref="N214:N218"/>
    <mergeCell ref="O214:O218"/>
    <mergeCell ref="P214:R216"/>
    <mergeCell ref="P226:Q226"/>
    <mergeCell ref="AA226:AB226"/>
    <mergeCell ref="P227:Q227"/>
    <mergeCell ref="AA227:AB227"/>
    <mergeCell ref="P228:Q228"/>
    <mergeCell ref="AA228:AB228"/>
    <mergeCell ref="P223:Q223"/>
    <mergeCell ref="AA223:AB223"/>
    <mergeCell ref="P224:Q224"/>
    <mergeCell ref="AA224:AB224"/>
    <mergeCell ref="P225:Q225"/>
    <mergeCell ref="AA225:AB225"/>
    <mergeCell ref="S227:T227"/>
    <mergeCell ref="S228:T228"/>
    <mergeCell ref="P220:Q220"/>
    <mergeCell ref="AA220:AB220"/>
    <mergeCell ref="P221:Q221"/>
    <mergeCell ref="AA221:AB221"/>
    <mergeCell ref="P222:Q222"/>
    <mergeCell ref="AA222:AB222"/>
    <mergeCell ref="P232:Q232"/>
    <mergeCell ref="AA232:AB232"/>
    <mergeCell ref="P233:Q233"/>
    <mergeCell ref="AA233:AB233"/>
    <mergeCell ref="P234:Q234"/>
    <mergeCell ref="AA234:AB234"/>
    <mergeCell ref="P229:Q229"/>
    <mergeCell ref="AA229:AB229"/>
    <mergeCell ref="P230:Q230"/>
    <mergeCell ref="AA230:AB230"/>
    <mergeCell ref="P231:Q231"/>
    <mergeCell ref="AA231:AB231"/>
    <mergeCell ref="S229:T229"/>
    <mergeCell ref="S230:T230"/>
    <mergeCell ref="S231:T231"/>
    <mergeCell ref="S232:T232"/>
    <mergeCell ref="S233:T233"/>
    <mergeCell ref="S234:T234"/>
    <mergeCell ref="P238:Q238"/>
    <mergeCell ref="AA238:AB238"/>
    <mergeCell ref="P239:Q239"/>
    <mergeCell ref="AA239:AB239"/>
    <mergeCell ref="P240:Q240"/>
    <mergeCell ref="AA240:AB240"/>
    <mergeCell ref="P235:Q235"/>
    <mergeCell ref="AA235:AB235"/>
    <mergeCell ref="P236:Q236"/>
    <mergeCell ref="AA236:AB236"/>
    <mergeCell ref="P237:Q237"/>
    <mergeCell ref="AA237:AB237"/>
    <mergeCell ref="S235:T235"/>
    <mergeCell ref="S236:T236"/>
    <mergeCell ref="S237:T237"/>
    <mergeCell ref="S238:T238"/>
    <mergeCell ref="S239:T239"/>
    <mergeCell ref="S240:T240"/>
    <mergeCell ref="P244:Q244"/>
    <mergeCell ref="AA244:AB244"/>
    <mergeCell ref="P245:Q245"/>
    <mergeCell ref="AA245:AB245"/>
    <mergeCell ref="P246:Q246"/>
    <mergeCell ref="AA246:AB246"/>
    <mergeCell ref="P241:Q241"/>
    <mergeCell ref="AA241:AB241"/>
    <mergeCell ref="P242:Q242"/>
    <mergeCell ref="AA242:AB242"/>
    <mergeCell ref="P243:Q243"/>
    <mergeCell ref="AA243:AB243"/>
    <mergeCell ref="S241:T241"/>
    <mergeCell ref="S242:T242"/>
    <mergeCell ref="S243:T243"/>
    <mergeCell ref="S244:T244"/>
    <mergeCell ref="S245:T245"/>
    <mergeCell ref="S246:T246"/>
    <mergeCell ref="P250:Q250"/>
    <mergeCell ref="AA250:AB250"/>
    <mergeCell ref="P251:Q251"/>
    <mergeCell ref="AA251:AB251"/>
    <mergeCell ref="P252:Q252"/>
    <mergeCell ref="AA252:AB252"/>
    <mergeCell ref="P247:Q247"/>
    <mergeCell ref="AA247:AB247"/>
    <mergeCell ref="P248:Q248"/>
    <mergeCell ref="AA248:AB248"/>
    <mergeCell ref="P249:Q249"/>
    <mergeCell ref="AA249:AB249"/>
    <mergeCell ref="S247:T247"/>
    <mergeCell ref="S248:T248"/>
    <mergeCell ref="S249:T249"/>
    <mergeCell ref="S250:T250"/>
    <mergeCell ref="S251:T251"/>
    <mergeCell ref="S252:T252"/>
    <mergeCell ref="P256:Q256"/>
    <mergeCell ref="AA256:AB256"/>
    <mergeCell ref="P257:Q257"/>
    <mergeCell ref="AA257:AB257"/>
    <mergeCell ref="P258:Q258"/>
    <mergeCell ref="AA258:AB258"/>
    <mergeCell ref="P253:Q253"/>
    <mergeCell ref="AA253:AB253"/>
    <mergeCell ref="P254:Q254"/>
    <mergeCell ref="AA254:AB254"/>
    <mergeCell ref="P255:Q255"/>
    <mergeCell ref="AA255:AB255"/>
    <mergeCell ref="S253:T253"/>
    <mergeCell ref="S254:T254"/>
    <mergeCell ref="S255:T255"/>
    <mergeCell ref="S256:T256"/>
    <mergeCell ref="S257:T257"/>
    <mergeCell ref="S258:T258"/>
    <mergeCell ref="P262:Q262"/>
    <mergeCell ref="AA262:AB262"/>
    <mergeCell ref="P263:Q263"/>
    <mergeCell ref="AA263:AB263"/>
    <mergeCell ref="P264:Q264"/>
    <mergeCell ref="AA264:AB264"/>
    <mergeCell ref="P259:Q259"/>
    <mergeCell ref="AA259:AB259"/>
    <mergeCell ref="P260:Q260"/>
    <mergeCell ref="AA260:AB260"/>
    <mergeCell ref="P261:Q261"/>
    <mergeCell ref="AA261:AB261"/>
    <mergeCell ref="S259:T259"/>
    <mergeCell ref="S260:T260"/>
    <mergeCell ref="S261:T261"/>
    <mergeCell ref="S262:T262"/>
    <mergeCell ref="S263:T263"/>
    <mergeCell ref="S264:T264"/>
    <mergeCell ref="P268:Q268"/>
    <mergeCell ref="AA268:AB268"/>
    <mergeCell ref="P269:Q269"/>
    <mergeCell ref="AA269:AB269"/>
    <mergeCell ref="P270:Q270"/>
    <mergeCell ref="AA270:AB270"/>
    <mergeCell ref="P265:Q265"/>
    <mergeCell ref="AA265:AB265"/>
    <mergeCell ref="P266:Q266"/>
    <mergeCell ref="AA266:AB266"/>
    <mergeCell ref="P267:Q267"/>
    <mergeCell ref="AA267:AB267"/>
    <mergeCell ref="S265:T265"/>
    <mergeCell ref="S266:T266"/>
    <mergeCell ref="S267:T267"/>
    <mergeCell ref="S268:T268"/>
    <mergeCell ref="S269:T269"/>
    <mergeCell ref="S270:T270"/>
    <mergeCell ref="P274:Q274"/>
    <mergeCell ref="AA274:AB274"/>
    <mergeCell ref="P275:Q275"/>
    <mergeCell ref="AA275:AB275"/>
    <mergeCell ref="P276:Q276"/>
    <mergeCell ref="AA276:AB276"/>
    <mergeCell ref="P271:Q271"/>
    <mergeCell ref="AA271:AB271"/>
    <mergeCell ref="P272:Q272"/>
    <mergeCell ref="AA272:AB272"/>
    <mergeCell ref="P273:Q273"/>
    <mergeCell ref="AA273:AB273"/>
    <mergeCell ref="S271:T271"/>
    <mergeCell ref="S272:T272"/>
    <mergeCell ref="S273:T273"/>
    <mergeCell ref="S274:T274"/>
    <mergeCell ref="S275:T275"/>
    <mergeCell ref="S276:T276"/>
    <mergeCell ref="P280:Q280"/>
    <mergeCell ref="AA280:AB280"/>
    <mergeCell ref="P281:Q281"/>
    <mergeCell ref="AA281:AB281"/>
    <mergeCell ref="P282:Q282"/>
    <mergeCell ref="AA282:AB282"/>
    <mergeCell ref="P277:Q277"/>
    <mergeCell ref="AA277:AB277"/>
    <mergeCell ref="P278:Q278"/>
    <mergeCell ref="AA278:AB278"/>
    <mergeCell ref="P279:Q279"/>
    <mergeCell ref="AA279:AB279"/>
    <mergeCell ref="S277:T277"/>
    <mergeCell ref="S278:T278"/>
    <mergeCell ref="S279:T279"/>
    <mergeCell ref="S280:T280"/>
    <mergeCell ref="S281:T281"/>
    <mergeCell ref="S282:T282"/>
    <mergeCell ref="P286:Q286"/>
    <mergeCell ref="AA286:AB286"/>
    <mergeCell ref="P287:Q287"/>
    <mergeCell ref="AA287:AB287"/>
    <mergeCell ref="P288:Q288"/>
    <mergeCell ref="AA288:AB288"/>
    <mergeCell ref="P283:Q283"/>
    <mergeCell ref="AA283:AB283"/>
    <mergeCell ref="P284:Q284"/>
    <mergeCell ref="AA284:AB284"/>
    <mergeCell ref="P285:Q285"/>
    <mergeCell ref="AA285:AB285"/>
    <mergeCell ref="S283:T283"/>
    <mergeCell ref="S284:T284"/>
    <mergeCell ref="S285:T285"/>
    <mergeCell ref="S286:T286"/>
    <mergeCell ref="S287:T287"/>
    <mergeCell ref="S288:T288"/>
    <mergeCell ref="W306:W310"/>
    <mergeCell ref="S295:T295"/>
    <mergeCell ref="P292:Q292"/>
    <mergeCell ref="AA292:AB292"/>
    <mergeCell ref="P293:Q293"/>
    <mergeCell ref="AA293:AB293"/>
    <mergeCell ref="P294:Q294"/>
    <mergeCell ref="AA294:AB294"/>
    <mergeCell ref="P289:Q289"/>
    <mergeCell ref="AA289:AB289"/>
    <mergeCell ref="P290:Q290"/>
    <mergeCell ref="AA290:AB290"/>
    <mergeCell ref="P291:Q291"/>
    <mergeCell ref="AA291:AB291"/>
    <mergeCell ref="S289:T289"/>
    <mergeCell ref="S290:T290"/>
    <mergeCell ref="S291:T291"/>
    <mergeCell ref="S292:T292"/>
    <mergeCell ref="S293:T293"/>
    <mergeCell ref="S294:T294"/>
    <mergeCell ref="AA311:AB311"/>
    <mergeCell ref="P312:Q312"/>
    <mergeCell ref="AA312:AB312"/>
    <mergeCell ref="P313:Q313"/>
    <mergeCell ref="AA313:AB313"/>
    <mergeCell ref="P314:Q314"/>
    <mergeCell ref="AA314:AB314"/>
    <mergeCell ref="X306:X310"/>
    <mergeCell ref="Y306:Y310"/>
    <mergeCell ref="Z306:Z310"/>
    <mergeCell ref="AA306:AB310"/>
    <mergeCell ref="P295:Q295"/>
    <mergeCell ref="AA295:AB295"/>
    <mergeCell ref="A302:AD302"/>
    <mergeCell ref="A304:A310"/>
    <mergeCell ref="B304:B310"/>
    <mergeCell ref="C304:C310"/>
    <mergeCell ref="D304:D310"/>
    <mergeCell ref="E304:AD304"/>
    <mergeCell ref="E305:E310"/>
    <mergeCell ref="F305:F310"/>
    <mergeCell ref="AC306:AC310"/>
    <mergeCell ref="AD306:AD310"/>
    <mergeCell ref="G305:G310"/>
    <mergeCell ref="H305:H310"/>
    <mergeCell ref="J305:AD305"/>
    <mergeCell ref="J306:K309"/>
    <mergeCell ref="L306:M309"/>
    <mergeCell ref="N306:N310"/>
    <mergeCell ref="O306:O310"/>
    <mergeCell ref="P306:R310"/>
    <mergeCell ref="S306:V310"/>
    <mergeCell ref="H321:H325"/>
    <mergeCell ref="J321:K324"/>
    <mergeCell ref="L321:M324"/>
    <mergeCell ref="N321:N325"/>
    <mergeCell ref="O321:O325"/>
    <mergeCell ref="P321:R323"/>
    <mergeCell ref="A318:Y318"/>
    <mergeCell ref="A319:A325"/>
    <mergeCell ref="B319:B325"/>
    <mergeCell ref="C319:C325"/>
    <mergeCell ref="D319:D325"/>
    <mergeCell ref="E319:AD319"/>
    <mergeCell ref="E320:E325"/>
    <mergeCell ref="F320:F325"/>
    <mergeCell ref="G320:G325"/>
    <mergeCell ref="J320:AD320"/>
    <mergeCell ref="AC321:AC325"/>
    <mergeCell ref="AD321:AD325"/>
    <mergeCell ref="P324:Q325"/>
    <mergeCell ref="R324:R325"/>
    <mergeCell ref="S324:T325"/>
    <mergeCell ref="V324:V325"/>
    <mergeCell ref="S321:V323"/>
    <mergeCell ref="W321:W325"/>
    <mergeCell ref="X321:X325"/>
    <mergeCell ref="Y321:Y325"/>
    <mergeCell ref="Z321:Z325"/>
    <mergeCell ref="AA321:AB325"/>
    <mergeCell ref="P330:Q330"/>
    <mergeCell ref="AA330:AB330"/>
    <mergeCell ref="P331:Q331"/>
    <mergeCell ref="AA331:AB331"/>
    <mergeCell ref="P332:Q332"/>
    <mergeCell ref="AA332:AB332"/>
    <mergeCell ref="AA326:AB326"/>
    <mergeCell ref="P327:Q327"/>
    <mergeCell ref="AA327:AB327"/>
    <mergeCell ref="P328:Q328"/>
    <mergeCell ref="AA328:AB328"/>
    <mergeCell ref="P329:Q329"/>
    <mergeCell ref="AA329:AB329"/>
    <mergeCell ref="S329:T329"/>
    <mergeCell ref="S330:T330"/>
    <mergeCell ref="S331:T331"/>
    <mergeCell ref="S332:T332"/>
    <mergeCell ref="P336:Q336"/>
    <mergeCell ref="AA336:AB336"/>
    <mergeCell ref="P337:Q337"/>
    <mergeCell ref="AA337:AB337"/>
    <mergeCell ref="P338:Q338"/>
    <mergeCell ref="AA338:AB338"/>
    <mergeCell ref="P333:Q333"/>
    <mergeCell ref="AA333:AB333"/>
    <mergeCell ref="P334:Q334"/>
    <mergeCell ref="AA334:AB334"/>
    <mergeCell ref="P335:Q335"/>
    <mergeCell ref="AA335:AB335"/>
    <mergeCell ref="S333:T333"/>
    <mergeCell ref="S334:T334"/>
    <mergeCell ref="S335:T335"/>
    <mergeCell ref="S336:T336"/>
    <mergeCell ref="S337:T337"/>
    <mergeCell ref="S338:T338"/>
    <mergeCell ref="P342:Q342"/>
    <mergeCell ref="AA342:AB342"/>
    <mergeCell ref="P343:Q343"/>
    <mergeCell ref="AA343:AB343"/>
    <mergeCell ref="P344:Q344"/>
    <mergeCell ref="AA344:AB344"/>
    <mergeCell ref="P339:Q339"/>
    <mergeCell ref="AA339:AB339"/>
    <mergeCell ref="P340:Q340"/>
    <mergeCell ref="AA340:AB340"/>
    <mergeCell ref="P341:Q341"/>
    <mergeCell ref="AA341:AB341"/>
    <mergeCell ref="S339:T339"/>
    <mergeCell ref="S340:T340"/>
    <mergeCell ref="S341:T341"/>
    <mergeCell ref="S342:T342"/>
    <mergeCell ref="S343:T343"/>
    <mergeCell ref="S344:T344"/>
    <mergeCell ref="A384:AD384"/>
    <mergeCell ref="A386:A392"/>
    <mergeCell ref="B386:B392"/>
    <mergeCell ref="C386:C392"/>
    <mergeCell ref="D386:D392"/>
    <mergeCell ref="E386:AD386"/>
    <mergeCell ref="E387:E392"/>
    <mergeCell ref="F387:F392"/>
    <mergeCell ref="G387:G392"/>
    <mergeCell ref="H387:H392"/>
    <mergeCell ref="Z388:Z392"/>
    <mergeCell ref="AA388:AB392"/>
    <mergeCell ref="AC388:AC392"/>
    <mergeCell ref="AD388:AD392"/>
    <mergeCell ref="P392:Q392"/>
    <mergeCell ref="S392:T392"/>
    <mergeCell ref="J387:AD387"/>
    <mergeCell ref="J388:K391"/>
    <mergeCell ref="L388:M391"/>
    <mergeCell ref="N388:N392"/>
    <mergeCell ref="O388:O392"/>
    <mergeCell ref="P388:R391"/>
    <mergeCell ref="S388:V391"/>
    <mergeCell ref="W388:W392"/>
    <mergeCell ref="X388:X392"/>
    <mergeCell ref="Y388:Y392"/>
    <mergeCell ref="P397:Q397"/>
    <mergeCell ref="AA397:AB397"/>
    <mergeCell ref="P398:Q398"/>
    <mergeCell ref="AA398:AB398"/>
    <mergeCell ref="P399:Q399"/>
    <mergeCell ref="AA399:AB399"/>
    <mergeCell ref="AA393:AB393"/>
    <mergeCell ref="P394:Q394"/>
    <mergeCell ref="AA394:AB394"/>
    <mergeCell ref="P395:Q395"/>
    <mergeCell ref="AA395:AB395"/>
    <mergeCell ref="P396:Q396"/>
    <mergeCell ref="AA396:AB396"/>
    <mergeCell ref="S393:T393"/>
    <mergeCell ref="S394:T394"/>
    <mergeCell ref="S395:T395"/>
    <mergeCell ref="S396:T396"/>
    <mergeCell ref="S397:T397"/>
    <mergeCell ref="S398:T398"/>
    <mergeCell ref="S399:T399"/>
    <mergeCell ref="P403:Q403"/>
    <mergeCell ref="AA403:AB403"/>
    <mergeCell ref="P404:Q404"/>
    <mergeCell ref="AA404:AB404"/>
    <mergeCell ref="P405:Q405"/>
    <mergeCell ref="AA405:AB405"/>
    <mergeCell ref="P400:Q400"/>
    <mergeCell ref="AA400:AB400"/>
    <mergeCell ref="P401:Q401"/>
    <mergeCell ref="AA401:AB401"/>
    <mergeCell ref="P402:Q402"/>
    <mergeCell ref="AA402:AB402"/>
    <mergeCell ref="S400:T400"/>
    <mergeCell ref="S401:T401"/>
    <mergeCell ref="S402:T402"/>
    <mergeCell ref="S403:T403"/>
    <mergeCell ref="S404:T404"/>
    <mergeCell ref="S405:T405"/>
    <mergeCell ref="P409:Q409"/>
    <mergeCell ref="AA409:AB409"/>
    <mergeCell ref="P410:Q410"/>
    <mergeCell ref="AA410:AB410"/>
    <mergeCell ref="P411:Q411"/>
    <mergeCell ref="AA411:AB411"/>
    <mergeCell ref="P406:Q406"/>
    <mergeCell ref="AA406:AB406"/>
    <mergeCell ref="P407:Q407"/>
    <mergeCell ref="AA407:AB407"/>
    <mergeCell ref="P408:Q408"/>
    <mergeCell ref="AA408:AB408"/>
    <mergeCell ref="S406:T406"/>
    <mergeCell ref="S407:T407"/>
    <mergeCell ref="S408:T408"/>
    <mergeCell ref="S409:T409"/>
    <mergeCell ref="S410:T410"/>
    <mergeCell ref="S411:T411"/>
    <mergeCell ref="P415:Q415"/>
    <mergeCell ref="AA415:AB415"/>
    <mergeCell ref="P416:Q416"/>
    <mergeCell ref="AA416:AB416"/>
    <mergeCell ref="P417:Q417"/>
    <mergeCell ref="AA417:AB417"/>
    <mergeCell ref="P412:Q412"/>
    <mergeCell ref="AA412:AB412"/>
    <mergeCell ref="P413:Q413"/>
    <mergeCell ref="AA413:AB413"/>
    <mergeCell ref="P414:Q414"/>
    <mergeCell ref="AA414:AB414"/>
    <mergeCell ref="S412:T412"/>
    <mergeCell ref="S413:T413"/>
    <mergeCell ref="S414:T414"/>
    <mergeCell ref="S415:T415"/>
    <mergeCell ref="S416:T416"/>
    <mergeCell ref="S417:T417"/>
    <mergeCell ref="P421:Q421"/>
    <mergeCell ref="AA421:AB421"/>
    <mergeCell ref="P422:Q422"/>
    <mergeCell ref="AA422:AB422"/>
    <mergeCell ref="P423:Q423"/>
    <mergeCell ref="AA423:AB423"/>
    <mergeCell ref="P418:Q418"/>
    <mergeCell ref="AA418:AB418"/>
    <mergeCell ref="P419:Q419"/>
    <mergeCell ref="AA419:AB419"/>
    <mergeCell ref="P420:Q420"/>
    <mergeCell ref="AA420:AB420"/>
    <mergeCell ref="S418:T418"/>
    <mergeCell ref="S419:T419"/>
    <mergeCell ref="S420:T420"/>
    <mergeCell ref="S421:T421"/>
    <mergeCell ref="S422:T422"/>
    <mergeCell ref="S423:T423"/>
    <mergeCell ref="P427:Q427"/>
    <mergeCell ref="AA427:AB427"/>
    <mergeCell ref="P428:Q428"/>
    <mergeCell ref="AA428:AB428"/>
    <mergeCell ref="P429:Q429"/>
    <mergeCell ref="AA429:AB429"/>
    <mergeCell ref="P424:Q424"/>
    <mergeCell ref="AA424:AB424"/>
    <mergeCell ref="P425:Q425"/>
    <mergeCell ref="AA425:AB425"/>
    <mergeCell ref="P426:Q426"/>
    <mergeCell ref="AA426:AB426"/>
    <mergeCell ref="S424:T424"/>
    <mergeCell ref="S425:T425"/>
    <mergeCell ref="S426:T426"/>
    <mergeCell ref="S427:T427"/>
    <mergeCell ref="S428:T428"/>
    <mergeCell ref="S429:T429"/>
    <mergeCell ref="P433:Q433"/>
    <mergeCell ref="AA433:AB433"/>
    <mergeCell ref="P434:Q434"/>
    <mergeCell ref="AA434:AB434"/>
    <mergeCell ref="P435:Q435"/>
    <mergeCell ref="AA435:AB435"/>
    <mergeCell ref="P430:Q430"/>
    <mergeCell ref="AA430:AB430"/>
    <mergeCell ref="P431:Q431"/>
    <mergeCell ref="AA431:AB431"/>
    <mergeCell ref="P432:Q432"/>
    <mergeCell ref="AA432:AB432"/>
    <mergeCell ref="S430:T430"/>
    <mergeCell ref="S431:T431"/>
    <mergeCell ref="S432:T432"/>
    <mergeCell ref="S433:T433"/>
    <mergeCell ref="S434:T434"/>
    <mergeCell ref="S435:T435"/>
    <mergeCell ref="P439:Q439"/>
    <mergeCell ref="AA439:AB439"/>
    <mergeCell ref="P440:Q440"/>
    <mergeCell ref="AA440:AB440"/>
    <mergeCell ref="P441:Q441"/>
    <mergeCell ref="AA441:AB441"/>
    <mergeCell ref="P436:Q436"/>
    <mergeCell ref="AA436:AB436"/>
    <mergeCell ref="P437:Q437"/>
    <mergeCell ref="AA437:AB437"/>
    <mergeCell ref="P438:Q438"/>
    <mergeCell ref="AA438:AB438"/>
    <mergeCell ref="S436:T436"/>
    <mergeCell ref="S437:T437"/>
    <mergeCell ref="S438:T438"/>
    <mergeCell ref="S439:T439"/>
    <mergeCell ref="S440:T440"/>
    <mergeCell ref="S441:T441"/>
    <mergeCell ref="P445:Q445"/>
    <mergeCell ref="AA445:AB445"/>
    <mergeCell ref="P446:Q446"/>
    <mergeCell ref="AA446:AB446"/>
    <mergeCell ref="P447:Q447"/>
    <mergeCell ref="AA447:AB447"/>
    <mergeCell ref="P442:Q442"/>
    <mergeCell ref="AA442:AB442"/>
    <mergeCell ref="P443:Q443"/>
    <mergeCell ref="AA443:AB443"/>
    <mergeCell ref="P444:Q444"/>
    <mergeCell ref="AA444:AB444"/>
    <mergeCell ref="S442:T442"/>
    <mergeCell ref="S443:T443"/>
    <mergeCell ref="S444:T444"/>
    <mergeCell ref="S445:T445"/>
    <mergeCell ref="S446:T446"/>
    <mergeCell ref="S447:T447"/>
    <mergeCell ref="P451:Q451"/>
    <mergeCell ref="AA451:AB451"/>
    <mergeCell ref="P452:Q452"/>
    <mergeCell ref="AA452:AB452"/>
    <mergeCell ref="P453:Q453"/>
    <mergeCell ref="AA453:AB453"/>
    <mergeCell ref="P448:Q448"/>
    <mergeCell ref="AA448:AB448"/>
    <mergeCell ref="P449:Q449"/>
    <mergeCell ref="AA449:AB449"/>
    <mergeCell ref="P450:Q450"/>
    <mergeCell ref="AA450:AB450"/>
    <mergeCell ref="S448:T448"/>
    <mergeCell ref="S449:T449"/>
    <mergeCell ref="S450:T450"/>
    <mergeCell ref="S451:T451"/>
    <mergeCell ref="S452:T452"/>
    <mergeCell ref="S453:T453"/>
    <mergeCell ref="P457:Q457"/>
    <mergeCell ref="AA457:AB457"/>
    <mergeCell ref="P458:Q458"/>
    <mergeCell ref="AA458:AB458"/>
    <mergeCell ref="P459:Q459"/>
    <mergeCell ref="AA459:AB459"/>
    <mergeCell ref="P454:Q454"/>
    <mergeCell ref="AA454:AB454"/>
    <mergeCell ref="P455:Q455"/>
    <mergeCell ref="AA455:AB455"/>
    <mergeCell ref="P456:Q456"/>
    <mergeCell ref="AA456:AB456"/>
    <mergeCell ref="S454:T454"/>
    <mergeCell ref="S455:T455"/>
    <mergeCell ref="S456:T456"/>
    <mergeCell ref="S457:T457"/>
    <mergeCell ref="S458:T458"/>
    <mergeCell ref="S459:T459"/>
    <mergeCell ref="P463:Q463"/>
    <mergeCell ref="AA463:AB463"/>
    <mergeCell ref="P464:Q464"/>
    <mergeCell ref="AA464:AB464"/>
    <mergeCell ref="P465:Q465"/>
    <mergeCell ref="AA465:AB465"/>
    <mergeCell ref="P460:Q460"/>
    <mergeCell ref="AA460:AB460"/>
    <mergeCell ref="P461:Q461"/>
    <mergeCell ref="AA461:AB461"/>
    <mergeCell ref="P462:Q462"/>
    <mergeCell ref="AA462:AB462"/>
    <mergeCell ref="S460:T460"/>
    <mergeCell ref="S461:T461"/>
    <mergeCell ref="S462:T462"/>
    <mergeCell ref="S463:T463"/>
    <mergeCell ref="S464:T464"/>
    <mergeCell ref="S465:T465"/>
    <mergeCell ref="P469:Q469"/>
    <mergeCell ref="AA469:AB469"/>
    <mergeCell ref="P470:Q470"/>
    <mergeCell ref="AA470:AB470"/>
    <mergeCell ref="P471:Q471"/>
    <mergeCell ref="AA471:AB471"/>
    <mergeCell ref="P466:Q466"/>
    <mergeCell ref="AA466:AB466"/>
    <mergeCell ref="P467:Q467"/>
    <mergeCell ref="AA467:AB467"/>
    <mergeCell ref="P468:Q468"/>
    <mergeCell ref="AA468:AB468"/>
    <mergeCell ref="S466:T466"/>
    <mergeCell ref="S467:T467"/>
    <mergeCell ref="S468:T468"/>
    <mergeCell ref="S469:T469"/>
    <mergeCell ref="S470:T470"/>
    <mergeCell ref="S471:T471"/>
    <mergeCell ref="P475:Q475"/>
    <mergeCell ref="AA475:AB475"/>
    <mergeCell ref="P476:Q476"/>
    <mergeCell ref="AA476:AB476"/>
    <mergeCell ref="P477:Q477"/>
    <mergeCell ref="AA477:AB477"/>
    <mergeCell ref="P472:Q472"/>
    <mergeCell ref="AA472:AB472"/>
    <mergeCell ref="P473:Q473"/>
    <mergeCell ref="AA473:AB473"/>
    <mergeCell ref="P474:Q474"/>
    <mergeCell ref="AA474:AB474"/>
    <mergeCell ref="S472:T472"/>
    <mergeCell ref="S473:T473"/>
    <mergeCell ref="S474:T474"/>
    <mergeCell ref="S475:T475"/>
    <mergeCell ref="S476:T476"/>
    <mergeCell ref="S477:T477"/>
    <mergeCell ref="P481:Q481"/>
    <mergeCell ref="AA481:AB481"/>
    <mergeCell ref="P482:Q482"/>
    <mergeCell ref="AA482:AB482"/>
    <mergeCell ref="P483:Q483"/>
    <mergeCell ref="AA483:AB483"/>
    <mergeCell ref="P478:Q478"/>
    <mergeCell ref="AA478:AB478"/>
    <mergeCell ref="P479:Q479"/>
    <mergeCell ref="AA479:AB479"/>
    <mergeCell ref="P480:Q480"/>
    <mergeCell ref="AA480:AB480"/>
    <mergeCell ref="S478:T478"/>
    <mergeCell ref="S479:T479"/>
    <mergeCell ref="S480:T480"/>
    <mergeCell ref="S481:T481"/>
    <mergeCell ref="S482:T482"/>
    <mergeCell ref="S483:T483"/>
    <mergeCell ref="P484:Q484"/>
    <mergeCell ref="AA484:AB484"/>
    <mergeCell ref="A536:AD536"/>
    <mergeCell ref="A537:A543"/>
    <mergeCell ref="B537:B543"/>
    <mergeCell ref="C537:C543"/>
    <mergeCell ref="D537:D543"/>
    <mergeCell ref="E537:AD537"/>
    <mergeCell ref="E538:E543"/>
    <mergeCell ref="F538:F543"/>
    <mergeCell ref="AC539:AC543"/>
    <mergeCell ref="AD539:AD543"/>
    <mergeCell ref="G538:G543"/>
    <mergeCell ref="H538:H543"/>
    <mergeCell ref="J538:AD538"/>
    <mergeCell ref="J539:K542"/>
    <mergeCell ref="L539:M542"/>
    <mergeCell ref="N539:N543"/>
    <mergeCell ref="O539:O543"/>
    <mergeCell ref="P539:Q543"/>
    <mergeCell ref="S539:V542"/>
    <mergeCell ref="W539:W543"/>
    <mergeCell ref="S484:T484"/>
    <mergeCell ref="AA549:AB549"/>
    <mergeCell ref="S543:T543"/>
    <mergeCell ref="AA544:AB544"/>
    <mergeCell ref="P545:Q545"/>
    <mergeCell ref="AA545:AB545"/>
    <mergeCell ref="P546:Q546"/>
    <mergeCell ref="AA546:AB546"/>
    <mergeCell ref="X539:X543"/>
    <mergeCell ref="Y539:Y543"/>
    <mergeCell ref="Z539:Z543"/>
    <mergeCell ref="AA539:AB543"/>
    <mergeCell ref="S544:T544"/>
    <mergeCell ref="S545:T545"/>
    <mergeCell ref="S546:T546"/>
    <mergeCell ref="S547:T547"/>
    <mergeCell ref="S548:T548"/>
    <mergeCell ref="S549:T549"/>
    <mergeCell ref="V3:AE3"/>
    <mergeCell ref="Y2:AE2"/>
    <mergeCell ref="S220:T220"/>
    <mergeCell ref="S221:T221"/>
    <mergeCell ref="S222:T222"/>
    <mergeCell ref="S223:T223"/>
    <mergeCell ref="S224:T224"/>
    <mergeCell ref="S225:T225"/>
    <mergeCell ref="S226:T226"/>
    <mergeCell ref="P553:Q553"/>
    <mergeCell ref="AA553:AB553"/>
    <mergeCell ref="P554:Q554"/>
    <mergeCell ref="AA554:AB554"/>
    <mergeCell ref="P555:Q555"/>
    <mergeCell ref="AA555:AB555"/>
    <mergeCell ref="P550:Q550"/>
    <mergeCell ref="AA550:AB550"/>
    <mergeCell ref="P551:Q551"/>
    <mergeCell ref="AA551:AB551"/>
    <mergeCell ref="P552:Q552"/>
    <mergeCell ref="AA552:AB552"/>
    <mergeCell ref="S550:T550"/>
    <mergeCell ref="S551:T551"/>
    <mergeCell ref="S552:T552"/>
    <mergeCell ref="S553:T553"/>
    <mergeCell ref="S554:T554"/>
    <mergeCell ref="S555:T555"/>
    <mergeCell ref="P547:Q547"/>
    <mergeCell ref="AA547:AB547"/>
    <mergeCell ref="P548:Q548"/>
    <mergeCell ref="AA548:AB548"/>
    <mergeCell ref="P549:Q549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2018-06-04T09:30:17Z</dcterms:modified>
</cp:coreProperties>
</file>